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023 - Bezejmenný tok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'2021023 - Bezejmenný tok ...'!$C$118:$K$517</definedName>
    <definedName name="_xlnm.Print_Area" localSheetId="1">'2021023 - Bezejmenný tok ...'!$C$4:$J$76,'2021023 - Bezejmenný tok ...'!$C$82:$J$102,'2021023 - Bezejmenný tok ...'!$C$108:$J$517</definedName>
    <definedName name="_xlnm.Print_Titles" localSheetId="1">'2021023 - Bezejmenný tok ...'!$118:$118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516"/>
  <c r="BH516"/>
  <c r="BG516"/>
  <c r="BF516"/>
  <c r="T516"/>
  <c r="T515"/>
  <c r="R516"/>
  <c r="R515"/>
  <c r="P516"/>
  <c r="P515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498"/>
  <c r="BH498"/>
  <c r="BG498"/>
  <c r="BF498"/>
  <c r="T498"/>
  <c r="R498"/>
  <c r="P498"/>
  <c r="BI495"/>
  <c r="BH495"/>
  <c r="BG495"/>
  <c r="BF495"/>
  <c r="T495"/>
  <c r="R495"/>
  <c r="P495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7"/>
  <c r="BH487"/>
  <c r="BG487"/>
  <c r="BF487"/>
  <c r="T487"/>
  <c r="R487"/>
  <c r="P487"/>
  <c r="BI480"/>
  <c r="BH480"/>
  <c r="BG480"/>
  <c r="BF480"/>
  <c r="T480"/>
  <c r="R480"/>
  <c r="P480"/>
  <c r="BI475"/>
  <c r="BH475"/>
  <c r="BG475"/>
  <c r="BF475"/>
  <c r="T475"/>
  <c r="R475"/>
  <c r="P475"/>
  <c r="BI464"/>
  <c r="BH464"/>
  <c r="BG464"/>
  <c r="BF464"/>
  <c r="T464"/>
  <c r="T463"/>
  <c r="R464"/>
  <c r="R463"/>
  <c r="P464"/>
  <c r="P463"/>
  <c r="BI462"/>
  <c r="BH462"/>
  <c r="BG462"/>
  <c r="BF462"/>
  <c r="T462"/>
  <c r="T461"/>
  <c r="R462"/>
  <c r="R461"/>
  <c r="P462"/>
  <c r="P461"/>
  <c r="BI459"/>
  <c r="BH459"/>
  <c r="BG459"/>
  <c r="BF459"/>
  <c r="T459"/>
  <c r="R459"/>
  <c r="P459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20"/>
  <c r="BH420"/>
  <c r="BG420"/>
  <c r="BF420"/>
  <c r="T420"/>
  <c r="R420"/>
  <c r="P420"/>
  <c r="BI414"/>
  <c r="BH414"/>
  <c r="BG414"/>
  <c r="BF414"/>
  <c r="T414"/>
  <c r="R414"/>
  <c r="P414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25"/>
  <c r="BH325"/>
  <c r="BG325"/>
  <c r="BF325"/>
  <c r="T325"/>
  <c r="R325"/>
  <c r="P325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0"/>
  <c r="BH280"/>
  <c r="BG280"/>
  <c r="BF280"/>
  <c r="T280"/>
  <c r="R280"/>
  <c r="P28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190"/>
  <c r="BH190"/>
  <c r="BG190"/>
  <c r="BF190"/>
  <c r="T190"/>
  <c r="R190"/>
  <c r="P190"/>
  <c r="BI157"/>
  <c r="BH157"/>
  <c r="BG157"/>
  <c r="BF157"/>
  <c r="T157"/>
  <c r="R157"/>
  <c r="P157"/>
  <c r="BI155"/>
  <c r="BH155"/>
  <c r="BG155"/>
  <c r="BF155"/>
  <c r="T155"/>
  <c r="R155"/>
  <c r="P155"/>
  <c r="BI148"/>
  <c r="BH148"/>
  <c r="BG148"/>
  <c r="BF148"/>
  <c r="T148"/>
  <c r="R148"/>
  <c r="P148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0"/>
  <c r="J89"/>
  <c r="F89"/>
  <c r="F87"/>
  <c r="E85"/>
  <c r="J16"/>
  <c r="E16"/>
  <c r="F116"/>
  <c r="J15"/>
  <c r="J10"/>
  <c r="J87"/>
  <c i="1" r="L90"/>
  <c r="AM90"/>
  <c r="AM89"/>
  <c r="L89"/>
  <c r="AM87"/>
  <c r="L87"/>
  <c r="L85"/>
  <c r="L84"/>
  <c i="2" r="J514"/>
  <c r="J510"/>
  <c r="BK507"/>
  <c r="J506"/>
  <c r="BK377"/>
  <c r="J376"/>
  <c r="BK375"/>
  <c r="J374"/>
  <c r="BK372"/>
  <c r="J371"/>
  <c r="BK368"/>
  <c r="BK367"/>
  <c r="J365"/>
  <c r="BK355"/>
  <c r="BK293"/>
  <c r="J280"/>
  <c r="J242"/>
  <c r="BK190"/>
  <c r="J132"/>
  <c r="BK364"/>
  <c r="J355"/>
  <c r="BK289"/>
  <c r="BK248"/>
  <c r="BK242"/>
  <c r="BK223"/>
  <c r="BK133"/>
  <c r="BK129"/>
  <c r="BK122"/>
  <c r="BK502"/>
  <c r="BK495"/>
  <c r="BK492"/>
  <c r="J489"/>
  <c r="BK480"/>
  <c r="J475"/>
  <c r="BK462"/>
  <c r="BK457"/>
  <c r="J449"/>
  <c r="J414"/>
  <c r="BK234"/>
  <c r="BK230"/>
  <c r="J224"/>
  <c r="BK148"/>
  <c r="J134"/>
  <c r="BK130"/>
  <c r="J122"/>
  <c r="J230"/>
  <c r="BK226"/>
  <c r="BK134"/>
  <c i="1" r="AS94"/>
  <c i="2" r="J289"/>
  <c r="BK236"/>
  <c r="J157"/>
  <c r="BK137"/>
  <c r="BK366"/>
  <c r="J361"/>
  <c r="BK295"/>
  <c r="BK285"/>
  <c r="BK244"/>
  <c r="J236"/>
  <c r="BK157"/>
  <c r="BK135"/>
  <c r="J130"/>
  <c r="BK516"/>
  <c r="BK498"/>
  <c r="J495"/>
  <c r="BK490"/>
  <c r="BK487"/>
  <c r="J464"/>
  <c r="BK459"/>
  <c r="BK453"/>
  <c r="BK449"/>
  <c r="BK414"/>
  <c r="J380"/>
  <c r="BK232"/>
  <c r="J190"/>
  <c r="BK139"/>
  <c r="BK132"/>
  <c r="J127"/>
  <c r="BK378"/>
  <c r="J223"/>
  <c r="BK127"/>
  <c r="J516"/>
  <c r="J512"/>
  <c r="J508"/>
  <c r="BK506"/>
  <c r="J378"/>
  <c r="BK376"/>
  <c r="BK374"/>
  <c r="J373"/>
  <c r="J372"/>
  <c r="BK370"/>
  <c r="J368"/>
  <c r="J367"/>
  <c r="BK361"/>
  <c r="BK325"/>
  <c r="J287"/>
  <c r="J246"/>
  <c r="J225"/>
  <c r="J141"/>
  <c r="J129"/>
  <c r="BK365"/>
  <c r="J358"/>
  <c r="J293"/>
  <c r="BK280"/>
  <c r="J248"/>
  <c r="J234"/>
  <c r="J137"/>
  <c r="J125"/>
  <c r="BK504"/>
  <c r="J502"/>
  <c r="BK494"/>
  <c r="BK489"/>
  <c r="J487"/>
  <c r="BK475"/>
  <c r="J462"/>
  <c r="J457"/>
  <c r="BK420"/>
  <c r="BK380"/>
  <c r="J227"/>
  <c r="BK225"/>
  <c r="BK141"/>
  <c r="J135"/>
  <c r="BK128"/>
  <c r="J124"/>
  <c r="J232"/>
  <c r="BK227"/>
  <c r="J148"/>
  <c r="BK125"/>
  <c r="BK514"/>
  <c r="BK510"/>
  <c r="BK508"/>
  <c r="J507"/>
  <c r="J494"/>
  <c r="J377"/>
  <c r="J375"/>
  <c r="BK373"/>
  <c r="BK371"/>
  <c r="J370"/>
  <c r="J366"/>
  <c r="BK358"/>
  <c r="J295"/>
  <c r="J285"/>
  <c r="J244"/>
  <c r="BK224"/>
  <c r="J139"/>
  <c r="BK124"/>
  <c r="J364"/>
  <c r="J325"/>
  <c r="BK287"/>
  <c r="BK246"/>
  <c r="J238"/>
  <c r="BK155"/>
  <c r="J128"/>
  <c r="J504"/>
  <c r="J498"/>
  <c r="J492"/>
  <c r="J490"/>
  <c r="J480"/>
  <c r="BK464"/>
  <c r="J459"/>
  <c r="J453"/>
  <c r="J420"/>
  <c r="BK238"/>
  <c r="BK228"/>
  <c r="J226"/>
  <c r="J155"/>
  <c r="BK136"/>
  <c r="J133"/>
  <c r="BK126"/>
  <c r="BK512"/>
  <c r="J228"/>
  <c r="J136"/>
  <c r="J126"/>
  <c l="1" r="T121"/>
  <c r="R379"/>
  <c r="R448"/>
  <c r="BK121"/>
  <c r="P121"/>
  <c r="BK379"/>
  <c r="J379"/>
  <c r="J97"/>
  <c r="T379"/>
  <c r="P448"/>
  <c r="R121"/>
  <c r="R120"/>
  <c r="R119"/>
  <c r="P379"/>
  <c r="BK448"/>
  <c r="J448"/>
  <c r="J98"/>
  <c r="T448"/>
  <c r="BK461"/>
  <c r="J461"/>
  <c r="J99"/>
  <c r="BK515"/>
  <c r="J515"/>
  <c r="J101"/>
  <c r="BK463"/>
  <c r="J463"/>
  <c r="J100"/>
  <c r="F90"/>
  <c r="BE128"/>
  <c r="BE137"/>
  <c r="BE139"/>
  <c r="BE148"/>
  <c r="BE223"/>
  <c r="BE224"/>
  <c r="BE232"/>
  <c r="BE377"/>
  <c r="BE378"/>
  <c r="J113"/>
  <c r="BE122"/>
  <c r="BE124"/>
  <c r="BE136"/>
  <c r="BE155"/>
  <c r="BE234"/>
  <c r="BE380"/>
  <c r="BE414"/>
  <c r="BE420"/>
  <c r="BE449"/>
  <c r="BE453"/>
  <c r="BE457"/>
  <c r="BE459"/>
  <c r="BE462"/>
  <c r="BE464"/>
  <c r="BE475"/>
  <c r="BE480"/>
  <c r="BE487"/>
  <c r="BE489"/>
  <c r="BE490"/>
  <c r="BE492"/>
  <c r="BE494"/>
  <c r="BE495"/>
  <c r="BE498"/>
  <c r="BE502"/>
  <c r="BE516"/>
  <c r="BE127"/>
  <c r="BE130"/>
  <c r="BE134"/>
  <c r="BE141"/>
  <c r="BE157"/>
  <c r="BE190"/>
  <c r="BE225"/>
  <c r="BE226"/>
  <c r="BE227"/>
  <c r="BE236"/>
  <c r="BE238"/>
  <c r="BE242"/>
  <c r="BE244"/>
  <c r="BE246"/>
  <c r="BE248"/>
  <c r="BE285"/>
  <c r="BE287"/>
  <c r="BE358"/>
  <c r="BE365"/>
  <c r="BE125"/>
  <c r="BE126"/>
  <c r="BE129"/>
  <c r="BE132"/>
  <c r="BE133"/>
  <c r="BE135"/>
  <c r="BE228"/>
  <c r="BE230"/>
  <c r="BE280"/>
  <c r="BE289"/>
  <c r="BE293"/>
  <c r="BE295"/>
  <c r="BE325"/>
  <c r="BE355"/>
  <c r="BE361"/>
  <c r="BE364"/>
  <c r="BE366"/>
  <c r="BE367"/>
  <c r="BE368"/>
  <c r="BE370"/>
  <c r="BE371"/>
  <c r="BE372"/>
  <c r="BE373"/>
  <c r="BE374"/>
  <c r="BE375"/>
  <c r="BE376"/>
  <c r="BE504"/>
  <c r="BE506"/>
  <c r="BE507"/>
  <c r="BE508"/>
  <c r="BE510"/>
  <c r="BE512"/>
  <c r="BE514"/>
  <c r="F32"/>
  <c i="1" r="BA95"/>
  <c r="BA94"/>
  <c r="W30"/>
  <c i="2" r="F34"/>
  <c i="1" r="BC95"/>
  <c r="BC94"/>
  <c r="AY94"/>
  <c i="2" r="F35"/>
  <c i="1" r="BD95"/>
  <c r="BD94"/>
  <c r="W33"/>
  <c i="2" r="F33"/>
  <c i="1" r="BB95"/>
  <c r="BB94"/>
  <c r="W31"/>
  <c i="2" r="J32"/>
  <c i="1" r="AW95"/>
  <c i="2" l="1" r="P120"/>
  <c r="P119"/>
  <c i="1" r="AU95"/>
  <c i="2" r="BK120"/>
  <c r="J120"/>
  <c r="J95"/>
  <c r="T120"/>
  <c r="T119"/>
  <c r="J121"/>
  <c r="J96"/>
  <c i="1" r="AU94"/>
  <c r="AX94"/>
  <c i="2" r="F31"/>
  <c i="1" r="AZ95"/>
  <c r="AZ94"/>
  <c r="AV94"/>
  <c r="AK29"/>
  <c r="W32"/>
  <c r="AW94"/>
  <c r="AK30"/>
  <c i="2" r="J31"/>
  <c i="1" r="AV95"/>
  <c r="AT95"/>
  <c i="2" l="1" r="BK119"/>
  <c r="J119"/>
  <c r="J94"/>
  <c i="1" r="W29"/>
  <c r="AT94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<sst xmlns="http://schemas.openxmlformats.org/spreadsheetml/2006/main">
  <si>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</si>
  <si>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</si>
  <si>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</si>
  <si>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</si>
  <si>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</si>
  <si>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{0348172a-383c-4024-b35d-680fe775ea86}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</si>
  <si>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</si>
  <si>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</si>
  <si>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</si>
  <si>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</si>
  <si>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</si>
  <si>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</si>
  <si>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</si>
  <si>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</si>
  <si>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</si>
  <si>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</si>
  <si>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</si>
  <si>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Bezejmenný tok IDVT 10208115 v k.ú. Čekyně – oprava toku</t>
  </si>
  <si>
    <t>KSO:</t>
  </si>
  <si>
    <t>CC-CZ:</t>
  </si>
  <si>
    <t>Místo:</t>
  </si>
  <si>
    <t>Čekyně</t>
  </si>
  <si>
    <t>Datum:</t>
  </si>
  <si>
    <t>15. 9. 2021</t>
  </si>
  <si>
    <t>Zadavatel:</t>
  </si>
  <si>
    <t>IČ:</t>
  </si>
  <si>
    <t>70890013</t>
  </si>
  <si>
    <t xml:space="preserve">Povodí Moravy , 602 00  Brno</t>
  </si>
  <si>
    <t>DIČ:</t>
  </si>
  <si>
    <t>CZ70890013,</t>
  </si>
  <si>
    <t>Uchazeč:</t>
  </si>
  <si>
    <t>Vyplň údaj</t>
  </si>
  <si>
    <t>Projektant:</t>
  </si>
  <si>
    <t>63320819</t>
  </si>
  <si>
    <t>TERRA-POZEMKOVÉ ÚPRAVY s.r.o. Šumperk</t>
  </si>
  <si>
    <t>CZ63320819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</si>
  <si>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</si>
  <si>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</si>
  <si>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</si>
  <si>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</si>
  <si>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</si>
  <si>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</si>
  <si>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</si>
  <si>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</si>
  <si>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</si>
  <si>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</si>
  <si>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</si>
  <si>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</si>
  <si>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</si>
  <si>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</si>
  <si>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</si>
  <si>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</si>
  <si>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</si>
  <si>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</si>
  <si>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</si>
  <si>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</si>
  <si>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</si>
  <si>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</si>
  <si>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</si>
  <si>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</si>
  <si>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</si>
  <si>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</si>
  <si>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</si>
  <si>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</si>
  <si>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</si>
  <si>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</si>
  <si>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</si>
  <si>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</si>
  <si>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</si>
  <si>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</si>
  <si>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</si>
  <si>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</si>
  <si>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</si>
  <si>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</si>
  <si>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</si>
  <si>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</si>
  <si>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</si>
  <si>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</si>
  <si>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</si>
  <si>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</si>
  <si>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</si>
  <si>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</si>
  <si>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</si>
  <si>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</si>
  <si>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</si>
  <si>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</si>
  <si>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</si>
  <si>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</si>
  <si>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</si>
  <si>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</si>
  <si>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</si>
  <si>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</si>
  <si>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</si>
  <si>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</si>
  <si>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</si>
  <si>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</si>
  <si>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</si>
  <si>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997 - Přesun sutě</t>
  </si>
  <si>
    <t xml:space="preserve">    998 - Přesun hmot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</si>
  <si>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</si>
  <si>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</si>
  <si>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</si>
  <si>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</si>
  <si>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</si>
  <si>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</si>
  <si>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</si>
  <si>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</si>
  <si>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</si>
  <si>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</si>
  <si>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</si>
  <si>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</si>
  <si>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</si>
  <si>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</si>
  <si>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</si>
  <si>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</si>
  <si>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</si>
  <si>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</si>
  <si>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</si>
  <si>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</si>
  <si>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</si>
  <si>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</si>
  <si>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</si>
  <si>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4</t>
  </si>
  <si>
    <t>-407958654</t>
  </si>
  <si>
    <t>VV</t>
  </si>
  <si>
    <t>1465</t>
  </si>
  <si>
    <t>112101101</t>
  </si>
  <si>
    <t>Odstranění stromů listnatých průměru kmene přes 100 do 300 mm</t>
  </si>
  <si>
    <t>kus</t>
  </si>
  <si>
    <t>-1992608018</t>
  </si>
  <si>
    <t>3</t>
  </si>
  <si>
    <t>112101102</t>
  </si>
  <si>
    <t>Odstranění stromů listnatých průměru kmene přes 300 do 500 mm</t>
  </si>
  <si>
    <t>660977637</t>
  </si>
  <si>
    <t>112101103</t>
  </si>
  <si>
    <t>Odstranění stromů listnatých průměru kmene přes 500 do 700 mm</t>
  </si>
  <si>
    <t>-369669606</t>
  </si>
  <si>
    <t>5</t>
  </si>
  <si>
    <t>112101104</t>
  </si>
  <si>
    <t>Odstranění stromů listnatých průměru kmene přes 700 do 900 mm</t>
  </si>
  <si>
    <t>-737894583</t>
  </si>
  <si>
    <t>6</t>
  </si>
  <si>
    <t>112101121</t>
  </si>
  <si>
    <t>Odstranění stromů jehličnatých průměru kmene přes 100 do 300 mm</t>
  </si>
  <si>
    <t>1166680272</t>
  </si>
  <si>
    <t>7</t>
  </si>
  <si>
    <t>112101122</t>
  </si>
  <si>
    <t>Odstranění stromů jehličnatých průměru kmene přes 300 do 500 mm</t>
  </si>
  <si>
    <t>1364282587</t>
  </si>
  <si>
    <t>8</t>
  </si>
  <si>
    <t>112155311</t>
  </si>
  <si>
    <t>Štěpkování keřového porostu středně hustého s naložením</t>
  </si>
  <si>
    <t>-544640352</t>
  </si>
  <si>
    <t xml:space="preserve">1465,00  " viz odstranění křovin</t>
  </si>
  <si>
    <t>9</t>
  </si>
  <si>
    <t>112251101</t>
  </si>
  <si>
    <t>Odstranění pařezů D přes 100 do 300 mm</t>
  </si>
  <si>
    <t>-960980080</t>
  </si>
  <si>
    <t>10</t>
  </si>
  <si>
    <t>112251102</t>
  </si>
  <si>
    <t>Odstranění pařezů D přes 300 do 500 mm</t>
  </si>
  <si>
    <t>1493640052</t>
  </si>
  <si>
    <t>11</t>
  </si>
  <si>
    <t>112251103</t>
  </si>
  <si>
    <t>Odstranění pařezů D přes 500 do 700 mm</t>
  </si>
  <si>
    <t>-181347831</t>
  </si>
  <si>
    <t>12</t>
  </si>
  <si>
    <t>112251104</t>
  </si>
  <si>
    <t>Odstranění pařezů D přes 700 do 900 mm</t>
  </si>
  <si>
    <t>-1465008265</t>
  </si>
  <si>
    <t>13</t>
  </si>
  <si>
    <t>112251105</t>
  </si>
  <si>
    <t>Odstranění pařezů D přes 900 do 1100 mm</t>
  </si>
  <si>
    <t>-1924021498</t>
  </si>
  <si>
    <t>14</t>
  </si>
  <si>
    <t>114203101</t>
  </si>
  <si>
    <t>Rozebrání dlažeb z lomového kamene nebo betonových tvárnic na sucho</t>
  </si>
  <si>
    <t>m3</t>
  </si>
  <si>
    <t>204105539</t>
  </si>
  <si>
    <t>(0,8*0,50*0,08)*6 " 6 ks žlabovek</t>
  </si>
  <si>
    <t>115001 BR</t>
  </si>
  <si>
    <t>Firemní položka- Převedení vody během stavebních prací - dle zvolené technologie zhotovitele - kompletní dodávka + montáž</t>
  </si>
  <si>
    <t>soub</t>
  </si>
  <si>
    <t>-1511682855</t>
  </si>
  <si>
    <t>1" předpokládá se převod vody po úsecích v celkové délce 700 bm</t>
  </si>
  <si>
    <t>16</t>
  </si>
  <si>
    <t>124253101</t>
  </si>
  <si>
    <t>Vykopávky pro koryta vodotečí strojně v hornině třídy těžitelnosti I skupiny 3 přes 100 do 1 000 m3</t>
  </si>
  <si>
    <t>-251121995</t>
  </si>
  <si>
    <t>skupina 3 - 90 %</t>
  </si>
  <si>
    <t>rovnanina z LK- km 0.083-0.101 PB</t>
  </si>
  <si>
    <t>(18*1,38)*0,9</t>
  </si>
  <si>
    <t>patka z lomového kamene</t>
  </si>
  <si>
    <t>908,59*0,9</t>
  </si>
  <si>
    <t>Součet</t>
  </si>
  <si>
    <t>17</t>
  </si>
  <si>
    <t>124353100</t>
  </si>
  <si>
    <t>Vykopávky pro koryta vodotečí strojně v hornině třídy těžitelnosti II skupiny 4 do 100 m3</t>
  </si>
  <si>
    <t>1971035963</t>
  </si>
  <si>
    <t>skupina 4 - 10 %</t>
  </si>
  <si>
    <t>(18*1,38)*0,1</t>
  </si>
  <si>
    <t>908,59*0,1</t>
  </si>
  <si>
    <t>19</t>
  </si>
  <si>
    <t>129253101</t>
  </si>
  <si>
    <t>Čištění otevřených koryt vodotečí šíře dna do 5 m hl do 2,5 m v hornině třídy těžitelnosti I skupiny 3 strojně</t>
  </si>
  <si>
    <t>-176893013</t>
  </si>
  <si>
    <t>424,4 " viz výkaz kubatur - odstranění sedimentů</t>
  </si>
  <si>
    <t>20</t>
  </si>
  <si>
    <t>132251102</t>
  </si>
  <si>
    <t>Hloubení rýh nezapažených š do 800 mm v hornině třídy těžitelnosti I skupiny 3 objem do 50 m3 strojně</t>
  </si>
  <si>
    <t>-289631222</t>
  </si>
  <si>
    <t>skupina 3 - 90 % z celkového objemu</t>
  </si>
  <si>
    <t>rovnanina z LK - km 0.083-0.101 PB</t>
  </si>
  <si>
    <t>(18*0,61)*0,9</t>
  </si>
  <si>
    <t>rovnanina z LK - km 0.298-0.322 PB</t>
  </si>
  <si>
    <t>14,16*0,9</t>
  </si>
  <si>
    <t xml:space="preserve">Stabilizační pasy </t>
  </si>
  <si>
    <t>(0,60*7,16 )*0,90 " km 0,005</t>
  </si>
  <si>
    <t>(0,60*7,12)*0,90 " km 0,034</t>
  </si>
  <si>
    <t>(0,60*5,99)*0,90 " km 0,065</t>
  </si>
  <si>
    <t>(0,60*5,68)*0,90 " km 0,101</t>
  </si>
  <si>
    <t>(0,60*4,05)*0,90 " km 0,125</t>
  </si>
  <si>
    <t>(0,60*3,05)*0,90 " km 0,155</t>
  </si>
  <si>
    <t>(0,60*3,28)*0,90 " km 0,185</t>
  </si>
  <si>
    <t>(0,60*4,10)*0,90 " km 0,215</t>
  </si>
  <si>
    <t>(0,60*5,90)*0,90 " km 0,245</t>
  </si>
  <si>
    <t>(0,60*5,37)*0,90 " km 0,275</t>
  </si>
  <si>
    <t>(0,60*4,99)*0,90 " km 0,296</t>
  </si>
  <si>
    <t>(0,60*5,64)*0,90 " km 0,335</t>
  </si>
  <si>
    <t>(0,60*5,79)*0,90 " km 0,365</t>
  </si>
  <si>
    <t>(0,60*5,63)*0,90 " km 0,395</t>
  </si>
  <si>
    <t>(0,60*4,82)*0,90 " km 0,455</t>
  </si>
  <si>
    <t>(0,60*4,78)*0,90" km 0,485</t>
  </si>
  <si>
    <t>(0,60*4,31)*0,90 " km 0,520</t>
  </si>
  <si>
    <t>(0,60*4,13)*0,90 " km 0,564</t>
  </si>
  <si>
    <t>(0,60*3.89)*0,90 " km 0,569</t>
  </si>
  <si>
    <t>(0,60*4,50)*0,90 " km 0,593</t>
  </si>
  <si>
    <t>(0,60*3,90)*0,90 " km 0,624</t>
  </si>
  <si>
    <t>(0,60*5,91)*0,90 " km 0,711</t>
  </si>
  <si>
    <t>(0,60*5,59)*0,90 " km 0,731</t>
  </si>
  <si>
    <t>(0,60*6,16)*0,90 " km 0,755</t>
  </si>
  <si>
    <t>(0,60*5,08)*0,90 " km 0,779</t>
  </si>
  <si>
    <t>22</t>
  </si>
  <si>
    <t>132351104</t>
  </si>
  <si>
    <t>Hloubení rýh nezapažených š do 800 mm v hornině třídy těžitelnosti II skupiny 4 objem přes 100 m3 strojně</t>
  </si>
  <si>
    <t>1287621204</t>
  </si>
  <si>
    <t>skupina 4 - 10 % z celkového objemu</t>
  </si>
  <si>
    <t>(18*0,61)*0,10</t>
  </si>
  <si>
    <t>14,16*0,10</t>
  </si>
  <si>
    <t>(0,60*7,16 )*0,10 " km 0,005</t>
  </si>
  <si>
    <t>(0,60*7,12)*0,10 " km 0,034</t>
  </si>
  <si>
    <t>(0,60*5,99)*0,10 " km 0,065</t>
  </si>
  <si>
    <t>(0,60*5,68)*0,10 " km 0,101</t>
  </si>
  <si>
    <t>(0,60*4,05)*0,10 " km 0,125</t>
  </si>
  <si>
    <t>(0,60*3,05)*0,10 " km 0,155</t>
  </si>
  <si>
    <t>(0,60*3,28)*0,10 " km 0,185</t>
  </si>
  <si>
    <t>(0,60*4,10)*0,10 " km 0,215</t>
  </si>
  <si>
    <t>(0,60*5,90)*0,10 " km 0,245</t>
  </si>
  <si>
    <t>(0,60*5,37)*0,10 " km 0,275</t>
  </si>
  <si>
    <t>(0,60*4,99)*0,10 " km 0,296</t>
  </si>
  <si>
    <t>(0,60*5,64)*0,10 " km 0,335</t>
  </si>
  <si>
    <t>(0,60*5,79)*0,10 " km 0,365</t>
  </si>
  <si>
    <t>(0,60*5,63)*0,10 " km 0,395</t>
  </si>
  <si>
    <t>(0,60*4,82)*0,10 " km 0,455</t>
  </si>
  <si>
    <t>(0,60*4,78)*0,10 " km 0,485</t>
  </si>
  <si>
    <t>(0,60*4,31)*0,10 " km 0,520</t>
  </si>
  <si>
    <t>(0,60*4,13)*0,10 " km 0,564</t>
  </si>
  <si>
    <t>(0,60*3.89)*0,10 " km 0,569</t>
  </si>
  <si>
    <t>(0,60*4,50)*0,10 " km 0,593</t>
  </si>
  <si>
    <t>(0,60*3,90)*0,10 " km 0,624</t>
  </si>
  <si>
    <t>(0,60*5,91)*0,10 " km 0,711</t>
  </si>
  <si>
    <t>(0,60*5,59)*0,10 " km 0,731</t>
  </si>
  <si>
    <t>(0,60*6,16)*0,10 " km 0,755</t>
  </si>
  <si>
    <t>(0,60*5,08)*0,10 " km 0,779</t>
  </si>
  <si>
    <t>26</t>
  </si>
  <si>
    <t>162201421</t>
  </si>
  <si>
    <t>Vodorovné přemístění pařezů do 1 km D přes 100 do 300 mm</t>
  </si>
  <si>
    <t>2083476735</t>
  </si>
  <si>
    <t>27</t>
  </si>
  <si>
    <t>162201422</t>
  </si>
  <si>
    <t>Vodorovné přemístění pařezů do 1 km D přes 300 do 500 mm</t>
  </si>
  <si>
    <t>-1965210206</t>
  </si>
  <si>
    <t>28</t>
  </si>
  <si>
    <t>162201423</t>
  </si>
  <si>
    <t>Vodorovné přemístění pařezů do 1 km D přes 500 do 700 mm</t>
  </si>
  <si>
    <t>521475421</t>
  </si>
  <si>
    <t>29</t>
  </si>
  <si>
    <t>162201424</t>
  </si>
  <si>
    <t>Vodorovné přemístění pařezů do 1 km D přes 700 do 900 mm</t>
  </si>
  <si>
    <t>-1812400153</t>
  </si>
  <si>
    <t>30</t>
  </si>
  <si>
    <t>162201520</t>
  </si>
  <si>
    <t>Vodorovné přemístění pařezů do 1 km D přes 900 do 1100 mm</t>
  </si>
  <si>
    <t>2114192071</t>
  </si>
  <si>
    <t>31</t>
  </si>
  <si>
    <t>162301971</t>
  </si>
  <si>
    <t>Příplatek k vodorovnému přemístění pařezů D přes 100 do 300 mm ZKD 1 km</t>
  </si>
  <si>
    <t>2053779269</t>
  </si>
  <si>
    <t>22*36 " za dalších 36 km na řízenou skládku</t>
  </si>
  <si>
    <t>32</t>
  </si>
  <si>
    <t>162301972</t>
  </si>
  <si>
    <t>Příplatek k vodorovnému přemístění pařezů D přes 300 do 500 mm ZKD 1 km</t>
  </si>
  <si>
    <t>-989578199</t>
  </si>
  <si>
    <t>15*36 " za dalších 36 km na řízenou skládku</t>
  </si>
  <si>
    <t>33</t>
  </si>
  <si>
    <t>162301973</t>
  </si>
  <si>
    <t>Příplatek k vodorovnému přemístění pařezů D přes 500 do 700 mm ZKD 1 km</t>
  </si>
  <si>
    <t>-258080956</t>
  </si>
  <si>
    <t>7*36 " za dalších 36 km na řízenou skládku</t>
  </si>
  <si>
    <t>34</t>
  </si>
  <si>
    <t>162301974</t>
  </si>
  <si>
    <t>Příplatek k vodorovnému přemístění pařezů D přes 700 do 900 mm ZKD 1 km</t>
  </si>
  <si>
    <t>-94633626</t>
  </si>
  <si>
    <t>2*36 " za dalších 36 km na řízenou skládku</t>
  </si>
  <si>
    <t>35</t>
  </si>
  <si>
    <t>162301975</t>
  </si>
  <si>
    <t>Příplatek k vodorovnému přemístění pařezů D přes 900 do 1100 mm ZKD 1 km</t>
  </si>
  <si>
    <t>2131870582</t>
  </si>
  <si>
    <t>3*36 " za dalších 36 km na řízenou skládku</t>
  </si>
  <si>
    <t>36</t>
  </si>
  <si>
    <t>162751117</t>
  </si>
  <si>
    <t>Vodorovné přemístění přes 9 000 do 10000 m výkopku/sypaniny z horniny třídy těžitelnosti I skupiny 1 až 3</t>
  </si>
  <si>
    <t>-1129782946</t>
  </si>
  <si>
    <t xml:space="preserve">424,40 " odvoz na rekultivační skládku - sedimenty </t>
  </si>
  <si>
    <t xml:space="preserve">840,087+91,109-206,253 " odvoz přebytečné zemina na rekultivační skládku  </t>
  </si>
  <si>
    <t>37</t>
  </si>
  <si>
    <t>162751119</t>
  </si>
  <si>
    <t>Příplatek k vodorovnému přemístění výkopku/sypaniny z horniny třídy těžitelnosti I skupiny 1 až 3 ZKD 1000 m přes 10000 m</t>
  </si>
  <si>
    <t>-1258994047</t>
  </si>
  <si>
    <t xml:space="preserve">1149,343*27 " za dalších 27 km -odvoz na rekultivační skládku </t>
  </si>
  <si>
    <t>38</t>
  </si>
  <si>
    <t>162751137</t>
  </si>
  <si>
    <t>Vodorovné přemístění přes 9 000 do 10000 m výkopku/sypaniny z horniny třídy těžitelnosti II skupiny 4 a 5</t>
  </si>
  <si>
    <t>-1788022333</t>
  </si>
  <si>
    <t xml:space="preserve">93,343+10,123 " odvoz přebytečné zemina na rekultivační skládku  </t>
  </si>
  <si>
    <t>39</t>
  </si>
  <si>
    <t>162751139</t>
  </si>
  <si>
    <t>Příplatek k vodorovnému přemístění výkopku/sypaniny z horniny třídy těžitelnosti II skupiny 4 a 5 ZKD 1000 m přes 10000 m</t>
  </si>
  <si>
    <t>-129519907</t>
  </si>
  <si>
    <t xml:space="preserve">103,466*27 " za dalších 27 km -odvoz na rekultivační skládku </t>
  </si>
  <si>
    <t>40</t>
  </si>
  <si>
    <t>171151103</t>
  </si>
  <si>
    <t>Uložení sypaniny z hornin soudržných do násypů zhutněných strojně</t>
  </si>
  <si>
    <t>1828145063</t>
  </si>
  <si>
    <t>18*0,06</t>
  </si>
  <si>
    <t>patka z LK</t>
  </si>
  <si>
    <t>159,21</t>
  </si>
  <si>
    <t>1.5*0.66+2.42*0.66 " km 0,005</t>
  </si>
  <si>
    <t>1.5*0.61+1.75*0.66 " km 0,034</t>
  </si>
  <si>
    <t>1.5*0.8+1.85*0.66 " km 0,065</t>
  </si>
  <si>
    <t>1.5*0.56+1.31*0.66 " km 0,101</t>
  </si>
  <si>
    <t>1.5*0.52+1.03*0.66 " km 0,125</t>
  </si>
  <si>
    <t>1.5*0.57+0.59*0.66 " km 0,155</t>
  </si>
  <si>
    <t>1.5*0.64+0.75*0.66 " km 0,185</t>
  </si>
  <si>
    <t>1.5*0.83+0.86*0.66 " km 0,215</t>
  </si>
  <si>
    <t>1.5*0.7+1.67*0.66 " km 0,245</t>
  </si>
  <si>
    <t>1.5*1.35+1.72*0.66 " km 0,275</t>
  </si>
  <si>
    <t>1.5*0.78+1.64*0.66 " km 0,296</t>
  </si>
  <si>
    <t>1.5*0.61+1.19*0.66 " km 0,335</t>
  </si>
  <si>
    <t>1.5*0.77+1.57*0.66 " km 0,365</t>
  </si>
  <si>
    <t>1.5*0.55+1.64*0.66 " km 0,395</t>
  </si>
  <si>
    <t>1.5*0.56+0.93*0.66 " km 0,455</t>
  </si>
  <si>
    <t>1.5*0.51+1.08*0.66 " km 0,485</t>
  </si>
  <si>
    <t>1.5*0.73+0.62*0.66 " km 0,520</t>
  </si>
  <si>
    <t>1.5*0.69+0.9*0.66 " km 0,564</t>
  </si>
  <si>
    <t>1.5*0.59+1.08*0.66 " km 0,569</t>
  </si>
  <si>
    <t>1.5*0.63+1.47*0.66 " km 0,593</t>
  </si>
  <si>
    <t>1.5*0.71+0.58*0.66 " km 0,624</t>
  </si>
  <si>
    <t>1.5*0.51+0.64*0.66 " km 0,711</t>
  </si>
  <si>
    <t>1.5*0.63+1.0*0.66 " km 0,731</t>
  </si>
  <si>
    <t>1.5*0.69+1.69*0.66 " km 0,755</t>
  </si>
  <si>
    <t>1.5*0.9+0.8*0.66 " km 0,779</t>
  </si>
  <si>
    <t>41</t>
  </si>
  <si>
    <t>171201231</t>
  </si>
  <si>
    <t>Poplatek za uložení zeminy a kamení na recyklační skládce (skládkovné) kód odpadu 17 05 04</t>
  </si>
  <si>
    <t>t</t>
  </si>
  <si>
    <t>-325073852</t>
  </si>
  <si>
    <t>424,40*1,70 " sedimenty</t>
  </si>
  <si>
    <t>(724,943+103,466)*1,70 " přebytečná zemina</t>
  </si>
  <si>
    <t>9,10*1,6 " pařezy v celk. počtu 49 ks (viz odstranění pařezů)</t>
  </si>
  <si>
    <t>42</t>
  </si>
  <si>
    <t>181411121</t>
  </si>
  <si>
    <t>Založení lučního trávníku výsevem pl do 1000 m2 v rovině a ve svahu do 1:5</t>
  </si>
  <si>
    <t>533371796</t>
  </si>
  <si>
    <t>296,515+296,515 " viz pol. úprava pláně bez zhutnění</t>
  </si>
  <si>
    <t>43</t>
  </si>
  <si>
    <t>M</t>
  </si>
  <si>
    <t>00572470</t>
  </si>
  <si>
    <t>osivo směs travní univerzál</t>
  </si>
  <si>
    <t>kg</t>
  </si>
  <si>
    <t>-1835427650</t>
  </si>
  <si>
    <t>593,03*0,02 "Přepočtené koeficientem množství</t>
  </si>
  <si>
    <t>44</t>
  </si>
  <si>
    <t>181411123</t>
  </si>
  <si>
    <t>Založení lučního trávníku výsevem pl do 1000 m2 ve svahu přes 1:2 do 1:1</t>
  </si>
  <si>
    <t>2054615446</t>
  </si>
  <si>
    <t>679,565+679,565 " viz pol. svahování zářezů</t>
  </si>
  <si>
    <t>6,660 " viz pol. svahování násypů</t>
  </si>
  <si>
    <t>45</t>
  </si>
  <si>
    <t>1879740553</t>
  </si>
  <si>
    <t>1365,79*0,02 "Přepočtené koeficientem množství</t>
  </si>
  <si>
    <t>46</t>
  </si>
  <si>
    <t>181951111</t>
  </si>
  <si>
    <t>Úprava pláně v hornině třídy těžitelnosti I skupiny 1 až 3 bez zhutnění strojně</t>
  </si>
  <si>
    <t>2036790587</t>
  </si>
  <si>
    <t>skupina 3 - 90 % z celkové plochy</t>
  </si>
  <si>
    <t>442,92*0,9 " úsek - patka z lomového kamene</t>
  </si>
  <si>
    <t>(0,60*3,14 )*0,90 " km 0,005</t>
  </si>
  <si>
    <t>(0,60*1,92)*0,90 " km 0,034</t>
  </si>
  <si>
    <t>(0,60*3,30)*0,90 " km 0,065</t>
  </si>
  <si>
    <t>(0,60*1,84)*0,90 " km 0,101</t>
  </si>
  <si>
    <t>(0,60*1,79)*0,90 " km 0,125</t>
  </si>
  <si>
    <t>(0,60*1,87)*0,90 " km 0,155</t>
  </si>
  <si>
    <t>(0,60*1,96)*0,90 " km 0,185</t>
  </si>
  <si>
    <t>(0,60*2,44)*0,90 " km 0,215</t>
  </si>
  <si>
    <t>(0,60*2,01)*0,90 " km 0,245</t>
  </si>
  <si>
    <t>(0,60*4,08)*0,90 " km 0,275</t>
  </si>
  <si>
    <t>(0,60*2,76)*0,90 " km 0,296</t>
  </si>
  <si>
    <t>(0,60*2,23)*0,90 " km 0,335</t>
  </si>
  <si>
    <t>(0,60*2,19)*0,90 " km 0,365</t>
  </si>
  <si>
    <t>(0,60*1,83)*0,90 " km 0,395</t>
  </si>
  <si>
    <t>(0,60*1,86)*0,90 " km 0,455</t>
  </si>
  <si>
    <t>(0,60*1,77)*0,90 " km 0,485</t>
  </si>
  <si>
    <t>(0,60*2,04)*0,90 " km 0,520</t>
  </si>
  <si>
    <t>(0,60*2,00)*0,90 " km 0,564</t>
  </si>
  <si>
    <t>(0,60*1,90)*0,90 " km 0,569</t>
  </si>
  <si>
    <t>(0,60*1,95)*0,90 " km 0,593</t>
  </si>
  <si>
    <t>(0,60*2,06)*0,90 " km 0,624</t>
  </si>
  <si>
    <t>(0,60*1,78)*0,90 " km 0,711</t>
  </si>
  <si>
    <t>(0,60*1,97)*0,90 " km 0,731</t>
  </si>
  <si>
    <t>(0,60*1,97)*0,90 " km 0,755</t>
  </si>
  <si>
    <t>(0,60*2,54)*0,90 " km 0,779</t>
  </si>
  <si>
    <t>47</t>
  </si>
  <si>
    <t>181951113</t>
  </si>
  <si>
    <t>Úprava pláně v hornině třídy těžitelnosti II skupiny 4 a 5 bez zhutnění strojně</t>
  </si>
  <si>
    <t>1486052791</t>
  </si>
  <si>
    <t>skupina 4 - 10 % z celkové plochy</t>
  </si>
  <si>
    <t>510,22 *0,10" úsek - patka z lomového kamene</t>
  </si>
  <si>
    <t>(0,60*3,14 )*0,10 " km 0,005</t>
  </si>
  <si>
    <t>(0,60*1,92)*0,10 " km 0,034</t>
  </si>
  <si>
    <t>(0,60*3,30)*0,10 " km 0,065</t>
  </si>
  <si>
    <t>(0,60*1,84)*0,10 " km 0,101</t>
  </si>
  <si>
    <t>(0,60*1,79)*0,10 " km 0,125</t>
  </si>
  <si>
    <t>(0,60*1,87)*0,10 " km 0,155</t>
  </si>
  <si>
    <t>(0,60*1,96)*0,10 " km 0,185</t>
  </si>
  <si>
    <t>(0,60*2,44)*0,10 " km 0,215</t>
  </si>
  <si>
    <t>(0,60*2,01)*0,10 " km 0,245</t>
  </si>
  <si>
    <t>(0,60*4,08)*0,10 " km 0,275</t>
  </si>
  <si>
    <t>(0,60*2,76)*0,10 " km 0,296</t>
  </si>
  <si>
    <t>(0,60*2,23)*0,10 " km 0,335</t>
  </si>
  <si>
    <t>(0,60*2,19)*0,10 " km 0,365</t>
  </si>
  <si>
    <t>(0,60*1,83)*0,10 " km 0,395</t>
  </si>
  <si>
    <t>(0,60*1,86)*0,10 " km 0,455</t>
  </si>
  <si>
    <t>(0,60*1,77)*0,10 " km 0,485</t>
  </si>
  <si>
    <t>(0,60*2,04)*0,10 " km 0,520</t>
  </si>
  <si>
    <t>(0,60*2,00)*0,10 " km 0,564</t>
  </si>
  <si>
    <t>(0,60*1,90)*0,10 " km 0,569</t>
  </si>
  <si>
    <t>(0,60*1,95)*0,10 " km 0,593</t>
  </si>
  <si>
    <t>(0,60*2,06)*0,10 " km 0,624</t>
  </si>
  <si>
    <t>(0,60*1,78)*0,10 " km 0,711</t>
  </si>
  <si>
    <t>(0,60*1,97)*0,10 " km 0,731</t>
  </si>
  <si>
    <t>(0,60*1,97)*0,10 " km 0,755</t>
  </si>
  <si>
    <t>(0,60*2,54)*0,10 " km 0,779</t>
  </si>
  <si>
    <t>48</t>
  </si>
  <si>
    <t>182151111</t>
  </si>
  <si>
    <t>Svahování v zářezech v hornině třídy těžitelnosti I skupiny 1 až 3 strojně</t>
  </si>
  <si>
    <t>1492979809</t>
  </si>
  <si>
    <t>1359,13*0,50 " skupina 3 - 50 %</t>
  </si>
  <si>
    <t>49</t>
  </si>
  <si>
    <t>182151112</t>
  </si>
  <si>
    <t>Svahování v zářezech v hornině třídy těžitelnosti II skupiny 4 a 5 strojně</t>
  </si>
  <si>
    <t>-1506433673</t>
  </si>
  <si>
    <t>1359,13*0,50 " skupina 4 - 25 %, skupina 5 - 25 %</t>
  </si>
  <si>
    <t>50</t>
  </si>
  <si>
    <t>182251101</t>
  </si>
  <si>
    <t>Svahování násypů strojně</t>
  </si>
  <si>
    <t>-175261457</t>
  </si>
  <si>
    <t>18,0*0,37</t>
  </si>
  <si>
    <t>51</t>
  </si>
  <si>
    <t>183101115</t>
  </si>
  <si>
    <t>Hloubení jamek bez výměny půdy zeminy tř 1 až 4 objem do 0,4 m3 v rovině a svahu do 1:5</t>
  </si>
  <si>
    <t>1756711209</t>
  </si>
  <si>
    <t>52</t>
  </si>
  <si>
    <t>184102115</t>
  </si>
  <si>
    <t>Výsadba dřeviny s balem D do 0,6 m do jamky se zalitím v rovině a svahu do 1:5</t>
  </si>
  <si>
    <t>-1633693871</t>
  </si>
  <si>
    <t>53</t>
  </si>
  <si>
    <t>184807911MI</t>
  </si>
  <si>
    <t>Kůl l 2,5 m D 40 až 60 mm k sazenici 1 až 3 leté</t>
  </si>
  <si>
    <t>791119921</t>
  </si>
  <si>
    <t>54</t>
  </si>
  <si>
    <t>184813121</t>
  </si>
  <si>
    <t>Ochrana dřevin před okusem mechanicky pletivem v rovině a svahu do 1:5</t>
  </si>
  <si>
    <t>-1265838146</t>
  </si>
  <si>
    <t>55</t>
  </si>
  <si>
    <t>185802114</t>
  </si>
  <si>
    <t>Hnojení půdy umělým hnojivem k jednotlivým rostlinám v rovině a svahu do 1:5</t>
  </si>
  <si>
    <t>1966378417</t>
  </si>
  <si>
    <t xml:space="preserve">0,040 " strom  5 tab.</t>
  </si>
  <si>
    <t>56</t>
  </si>
  <si>
    <t>185804311</t>
  </si>
  <si>
    <t>Zalití rostlin vodou plocha do 20 m2</t>
  </si>
  <si>
    <t>-368336026</t>
  </si>
  <si>
    <t>57</t>
  </si>
  <si>
    <t>185851121</t>
  </si>
  <si>
    <t>Dovoz vody pro zálivku rostlin za vzdálenost do 1000 m</t>
  </si>
  <si>
    <t>-1669922171</t>
  </si>
  <si>
    <t>58</t>
  </si>
  <si>
    <t>02650303</t>
  </si>
  <si>
    <t>Javor (acer campestre)</t>
  </si>
  <si>
    <t>ks</t>
  </si>
  <si>
    <t>-4026409</t>
  </si>
  <si>
    <t>59</t>
  </si>
  <si>
    <t>02650309</t>
  </si>
  <si>
    <t xml:space="preserve">Olše (Alnus  glutinosa)</t>
  </si>
  <si>
    <t>2126658639</t>
  </si>
  <si>
    <t>60</t>
  </si>
  <si>
    <t>02650312</t>
  </si>
  <si>
    <t>Střemcha (Prunus padus)</t>
  </si>
  <si>
    <t>518947520</t>
  </si>
  <si>
    <t>61</t>
  </si>
  <si>
    <t>02650313</t>
  </si>
  <si>
    <t>Dub (Quercus robur)</t>
  </si>
  <si>
    <t>-1691891203</t>
  </si>
  <si>
    <t>62</t>
  </si>
  <si>
    <t>02650315</t>
  </si>
  <si>
    <t>Jilm (Ulmus laevis)</t>
  </si>
  <si>
    <t>-563348626</t>
  </si>
  <si>
    <t>63</t>
  </si>
  <si>
    <t>02650317</t>
  </si>
  <si>
    <t>Osika (Populus tremula)</t>
  </si>
  <si>
    <t>1387431499</t>
  </si>
  <si>
    <t>64</t>
  </si>
  <si>
    <t>119000001SU</t>
  </si>
  <si>
    <t>Zvedání mostků při realizaci stavby</t>
  </si>
  <si>
    <t>-1880475551</t>
  </si>
  <si>
    <t>Vodorovné konstrukce</t>
  </si>
  <si>
    <t>65</t>
  </si>
  <si>
    <t>463211153</t>
  </si>
  <si>
    <t>Rovnanina objemu přes 3 m3 z lomového kamene tříděného hmotnosti do 500 kg s urovnáním líce</t>
  </si>
  <si>
    <t>1115918134</t>
  </si>
  <si>
    <t>úsek rovnanina z LK - km 0.083-0.101 PB</t>
  </si>
  <si>
    <t>18*1,32 " LK 200-500 kg</t>
  </si>
  <si>
    <t>úsek rovnanina z LK - km 0.298-0.322 PB</t>
  </si>
  <si>
    <t>17,52 " LK 200-500 kg</t>
  </si>
  <si>
    <t>úsek patka z LK</t>
  </si>
  <si>
    <t>671,16 " LK 200-500 kg</t>
  </si>
  <si>
    <t xml:space="preserve">Úsek stabilizační pasy  LK 300-500 kg</t>
  </si>
  <si>
    <t>(0,60*7,90 ) " km 0,005</t>
  </si>
  <si>
    <t>(0,60*6,51) " km 0,034</t>
  </si>
  <si>
    <t>(0,60*5,76) " km 0,065</t>
  </si>
  <si>
    <t>(0,60*5,12) " km 0,101</t>
  </si>
  <si>
    <t>(0,60*3,54) " km 0,125</t>
  </si>
  <si>
    <t>(0,60*2,49) " km 0,155</t>
  </si>
  <si>
    <t>(0,60*2,64) " km 0,185</t>
  </si>
  <si>
    <t>(0,60*3,35) " km 0,215</t>
  </si>
  <si>
    <t>(0,60*5,16) " km 0,245</t>
  </si>
  <si>
    <t>(0,60*5,77) " km 0,275</t>
  </si>
  <si>
    <t>(0,60*5,02) " km 0,296</t>
  </si>
  <si>
    <t>(0,60*5,46) " km 0,335</t>
  </si>
  <si>
    <t>(0,60*5,02) " km 0,365</t>
  </si>
  <si>
    <t>(0,60*5,08) " km 0,395</t>
  </si>
  <si>
    <t>(0,60*4,25) " km 0,455</t>
  </si>
  <si>
    <t>(0,60*4,28) " km 0,485</t>
  </si>
  <si>
    <t>(0,60*3,59) " km 0,520</t>
  </si>
  <si>
    <t>(0,60*3,45) " km 0,564</t>
  </si>
  <si>
    <t>(0,60*3,32) " km 0,569</t>
  </si>
  <si>
    <t>(0,60*3,88) " km 0,593</t>
  </si>
  <si>
    <t>(0,60*3,28) " km 0,624</t>
  </si>
  <si>
    <t>(0,60*5,40) " km 0,711</t>
  </si>
  <si>
    <t>(0,60*4,95) " km 0,731</t>
  </si>
  <si>
    <t>(0,60*5,46) " km 0,755</t>
  </si>
  <si>
    <t>(0,60*4,75) " km 0,779</t>
  </si>
  <si>
    <t>66</t>
  </si>
  <si>
    <t>463211158</t>
  </si>
  <si>
    <t>Rovnanina objemu přes 3 m3 z lomového kamene tříděného hm přes 500 kg s urovnáním líce</t>
  </si>
  <si>
    <t>-1143299418</t>
  </si>
  <si>
    <t>18*0,62</t>
  </si>
  <si>
    <t>14,16</t>
  </si>
  <si>
    <t>67</t>
  </si>
  <si>
    <t>464511111</t>
  </si>
  <si>
    <t>Pohoz z lomového kamene neupraveného tříděného z terénu</t>
  </si>
  <si>
    <t>-1652546734</t>
  </si>
  <si>
    <t xml:space="preserve">Úsek stabilizační pasy  LK 50-100 kg</t>
  </si>
  <si>
    <t>(2,42*0,82 ) " km 0,005</t>
  </si>
  <si>
    <t>(1,75*0,82) " km 0,034</t>
  </si>
  <si>
    <t>(1,85*0,82) " km 0,065</t>
  </si>
  <si>
    <t>(1,31*0,82) " km 0,101</t>
  </si>
  <si>
    <t>(1,03*0,82) " km 0,125</t>
  </si>
  <si>
    <t>(0,59*0,82) " km 0,155</t>
  </si>
  <si>
    <t>(0,75*0,82) " km 0,185</t>
  </si>
  <si>
    <t>(0,86*0,82) " km 0,215</t>
  </si>
  <si>
    <t>(1,67*0,82) " km 0,245</t>
  </si>
  <si>
    <t>(1,72*0,82) " km 0,275</t>
  </si>
  <si>
    <t>(1,64*0,82) " km 0,296</t>
  </si>
  <si>
    <t>(1,19*0,82) " km 0,335</t>
  </si>
  <si>
    <t>(1,57*0,82) " km 0,365</t>
  </si>
  <si>
    <t>(1,64*0,82) " km 0,395</t>
  </si>
  <si>
    <t>(0,93*0,82) " km 0,455</t>
  </si>
  <si>
    <t>(1,08*0,82) " km 0,485</t>
  </si>
  <si>
    <t>(0,62*0,82) " km 0,520</t>
  </si>
  <si>
    <t>(0,90*0,82) " km 0,564</t>
  </si>
  <si>
    <t>(1.08*0,82) " km 0,569</t>
  </si>
  <si>
    <t>(1,47*0,82) " km 0,593</t>
  </si>
  <si>
    <t>(0,58*0,82) " km 0,624</t>
  </si>
  <si>
    <t>(0,64*0,82) " km 0,711</t>
  </si>
  <si>
    <t>(1,00*0,82) " km 0,731</t>
  </si>
  <si>
    <t>(1,69*0,82) " km 0,755</t>
  </si>
  <si>
    <t>(0,80*0,82) " km 0,779</t>
  </si>
  <si>
    <t>997</t>
  </si>
  <si>
    <t>Přesun sutě</t>
  </si>
  <si>
    <t>68</t>
  </si>
  <si>
    <t>997013609</t>
  </si>
  <si>
    <t>Poplatek za uložení na skládce (skládkovné) stavebního odpadu ze směsí nebo oddělených frakcí betonu, cihel a keramických výrobků kód odpadu 17 01 07</t>
  </si>
  <si>
    <t>-307298881</t>
  </si>
  <si>
    <t xml:space="preserve">0,346 " vybourané žlabovky </t>
  </si>
  <si>
    <t>1 " nepořádku v toku</t>
  </si>
  <si>
    <t>69</t>
  </si>
  <si>
    <t>997321511</t>
  </si>
  <si>
    <t>Vodorovná doprava suti a vybouraných hmot po suchu do 1 km</t>
  </si>
  <si>
    <t>1585605256</t>
  </si>
  <si>
    <t>70</t>
  </si>
  <si>
    <t>997321519</t>
  </si>
  <si>
    <t>Příplatek ZKD 1 km vodorovné dopravy suti a vybouraných hmot po suchu</t>
  </si>
  <si>
    <t>-1586256494</t>
  </si>
  <si>
    <t xml:space="preserve">1,346*36 " odvoz na rekultivační skládku </t>
  </si>
  <si>
    <t>71</t>
  </si>
  <si>
    <t>997321611</t>
  </si>
  <si>
    <t>Nakládání nebo překládání suti a vybouraných hmot</t>
  </si>
  <si>
    <t>1744122339</t>
  </si>
  <si>
    <t>998</t>
  </si>
  <si>
    <t>Přesun hmot</t>
  </si>
  <si>
    <t>72</t>
  </si>
  <si>
    <t>998332011</t>
  </si>
  <si>
    <t>Přesun hmot pro úpravy vodních toků a kanály</t>
  </si>
  <si>
    <t>-1263380208</t>
  </si>
  <si>
    <t>VRN</t>
  </si>
  <si>
    <t>Vedlejší rozpočtové náklady</t>
  </si>
  <si>
    <t>73</t>
  </si>
  <si>
    <t>011514001BR</t>
  </si>
  <si>
    <t>Vytýčení inženýrských sítí před zahájením stavebních prací</t>
  </si>
  <si>
    <t>1024</t>
  </si>
  <si>
    <t>-1602014213</t>
  </si>
  <si>
    <t xml:space="preserve">"položka obsahuje   </t>
  </si>
  <si>
    <t xml:space="preserve">"Zajištění všech nezbytných opatření, jimiž bude předejito   </t>
  </si>
  <si>
    <t xml:space="preserve">"porušení jakékoliv inženýrské sítě během výstavby, aktualizaci vyjádření k existenci sítí, jejich vytýčení, označení a ochrana stávajících inženýr-  </t>
  </si>
  <si>
    <t xml:space="preserve">"ských sítí a zařízení v obvodu staveniště. Toto vytýčení, včetně zaměření, bude před zahájením stavebních prací předáno objednateli v tištěné a   </t>
  </si>
  <si>
    <t xml:space="preserve">"digitální formě.  Dále respektování ochranných pásem inženýrských sítí dle příslušných norem a vyhlášek a údajů jejich majetkových správců;   </t>
  </si>
  <si>
    <t xml:space="preserve">"provedení potřebných přeložek  podzemních a nadzemních sítí, jejich ochranu a zajištění; potřebného vypínání vzdušných el. vedení při práci pod nim  </t>
  </si>
  <si>
    <t xml:space="preserve">"zajištění výluk a náhradního zásobování, související s realizací a a propojením inženýrských sítí, úhrada poplatků za připojení elektrického vedení  </t>
  </si>
  <si>
    <t xml:space="preserve">"na základní síť apod.   </t>
  </si>
  <si>
    <t xml:space="preserve">"výkopové práce u inženýrských sítí nebo v jejich ochranných pásmech bude prováděn ručně   </t>
  </si>
  <si>
    <t>74</t>
  </si>
  <si>
    <t>012002001BR</t>
  </si>
  <si>
    <t>Geodetické práce</t>
  </si>
  <si>
    <t>-490442344</t>
  </si>
  <si>
    <t>1 "geodetické zaměření sedimentu před a po odstranění</t>
  </si>
  <si>
    <t xml:space="preserve">Položka obsahuje:   </t>
  </si>
  <si>
    <t xml:space="preserve">geodetické zaměření skuteč. provedení vybudovaného díla zpracované v tištěné a elektronické podobě odpovědným geodetem zhotovitele ve 2 vyhotovení  </t>
  </si>
  <si>
    <t xml:space="preserve">včetně ověření dle zákona č. 200/1994 Sb., o zeměměřictví   </t>
  </si>
  <si>
    <t>75</t>
  </si>
  <si>
    <t>02512RFP</t>
  </si>
  <si>
    <t>Zpracování a předání dokumentace skutečného provedení stavby objednateli. Pořízení fotodokumentace stavby</t>
  </si>
  <si>
    <t>soubor</t>
  </si>
  <si>
    <t>-1337276848</t>
  </si>
  <si>
    <t xml:space="preserve">1   </t>
  </si>
  <si>
    <t xml:space="preserve">"Zpracování a předání dokumentace skutečného provedení stavby  objednateli (3 paré + 1 v elektronické formě   </t>
  </si>
  <si>
    <t xml:space="preserve">"+ 1x původní situace s překryvem zaměřeného skutečného stavu).   </t>
  </si>
  <si>
    <t xml:space="preserve">"Pořízení fotodokumentace z celého průběhu stavby včetně stavebních a konstrukčních detailů v rozlišení a kvalitě pro tisk.   </t>
  </si>
  <si>
    <t xml:space="preserve">"Pořízení fotodokumentace z celé stavby   </t>
  </si>
  <si>
    <t xml:space="preserve">"Položka neobsahuje geodetické zaměření.   </t>
  </si>
  <si>
    <t>76</t>
  </si>
  <si>
    <t>04250300</t>
  </si>
  <si>
    <t>Aktualizace plánu BOZP. Zajištění plnění povinností vyplývajících ze zák.č. 309/2006Sb. a nař.vlády č. 591/2006Sb.</t>
  </si>
  <si>
    <t>1874732810</t>
  </si>
  <si>
    <t xml:space="preserve">1 "Vypracování plánu bezpečnosti a ochrany zdraví při práci na staveništi a o opatření vyplývající z plánu </t>
  </si>
  <si>
    <t>77</t>
  </si>
  <si>
    <t>04320001</t>
  </si>
  <si>
    <t>Rozbory zeminy dle vyhlášky 294/2005 Sb. přílohy č.10 (tab. 10.1, tab. 10.2 a tab. 10.3)</t>
  </si>
  <si>
    <t>262144</t>
  </si>
  <si>
    <t>-946762097</t>
  </si>
  <si>
    <t>78</t>
  </si>
  <si>
    <t>045002001</t>
  </si>
  <si>
    <t>Projednání a zajištění zvláštního užívání komunikací, včetně DZ</t>
  </si>
  <si>
    <t>440505828</t>
  </si>
  <si>
    <t>79</t>
  </si>
  <si>
    <t>091704BR</t>
  </si>
  <si>
    <t xml:space="preserve">Průběžné denní čištění a údržba dotčených komunikací  průběhu výstavby</t>
  </si>
  <si>
    <t>1134380119</t>
  </si>
  <si>
    <t>80</t>
  </si>
  <si>
    <t>093105007</t>
  </si>
  <si>
    <t>Práce v ochranném pásmu inženýrských sítí dle podmínek správců sítí</t>
  </si>
  <si>
    <t>-2004860465</t>
  </si>
  <si>
    <t>81</t>
  </si>
  <si>
    <t>20007RFP</t>
  </si>
  <si>
    <t>Vytyčení stavby (případně pozemků nebo provedení jiných geodetických prací) odborně způsobilou osobou v oboru zeměměřictví.</t>
  </si>
  <si>
    <t>-2041404427</t>
  </si>
  <si>
    <t xml:space="preserve">1 "geodetické práce před zahájením prací a v průběhu stavby   </t>
  </si>
  <si>
    <t xml:space="preserve">"položka obsahuje veškeré geodetické práce nutné pro realizaci stavby   </t>
  </si>
  <si>
    <t>82</t>
  </si>
  <si>
    <t>20011RFP</t>
  </si>
  <si>
    <t>Protokolární předání stavbou stavbou dotčených pozemků a komunikací, uvedených do původního stavu, zpět jejich vlastníkům</t>
  </si>
  <si>
    <t>1677238556</t>
  </si>
  <si>
    <t xml:space="preserve">"položka obsahuje:   </t>
  </si>
  <si>
    <t xml:space="preserve">"urovnání vyjetých kolejí, srovnání povrchu, odstranění zbytků zeminy, v případě travních porostů jejich obnovení zatravněním, dodání tr. semene   </t>
  </si>
  <si>
    <t>83</t>
  </si>
  <si>
    <t>20018RFP</t>
  </si>
  <si>
    <t>Aktualizace havarijního plánu.</t>
  </si>
  <si>
    <t>-1395708482</t>
  </si>
  <si>
    <t>84</t>
  </si>
  <si>
    <t>2004RVD</t>
  </si>
  <si>
    <t>Zařízení staveniště včetně všech nákladů spojených s jeho zřízením, provozem, zabezpečením a likvidací,zřízení a projednání potřebných ploch pro ZS, skládky materiálu, mezideponie, včetně úhrady poplatků a úpravy povrchu po likvidaci staveniš</t>
  </si>
  <si>
    <t xml:space="preserve">soub </t>
  </si>
  <si>
    <t>333637338</t>
  </si>
  <si>
    <t xml:space="preserve">1 " </t>
  </si>
  <si>
    <t>85</t>
  </si>
  <si>
    <t>2005R</t>
  </si>
  <si>
    <t>Zajištění umístění štítku ohlášení stavby na viditelném místě a vstupu na staveniště</t>
  </si>
  <si>
    <t>637791242</t>
  </si>
  <si>
    <t>86</t>
  </si>
  <si>
    <t>200942VD</t>
  </si>
  <si>
    <t xml:space="preserve">Opatření vyplývající z havarijního plánu </t>
  </si>
  <si>
    <t>-2072431261</t>
  </si>
  <si>
    <t>87</t>
  </si>
  <si>
    <t>20094RFP</t>
  </si>
  <si>
    <t xml:space="preserve">Aktualizace  povodňového plánu pro celou stavbu</t>
  </si>
  <si>
    <t>599503844</t>
  </si>
  <si>
    <t>88</t>
  </si>
  <si>
    <t>20099RFP</t>
  </si>
  <si>
    <t>Provedení opatření vyplývajících z povodňového plánu.</t>
  </si>
  <si>
    <t>96476333</t>
  </si>
  <si>
    <t>89</t>
  </si>
  <si>
    <t>2009RV</t>
  </si>
  <si>
    <t>Vyhotovení číselníků pokácené dřevní hmoty a její protokolární předání vlastníkům</t>
  </si>
  <si>
    <t>-2142189497</t>
  </si>
  <si>
    <t>90</t>
  </si>
  <si>
    <t>24002001BR</t>
  </si>
  <si>
    <t xml:space="preserve">Slovení rybí obsádky oprávněnou osobou včetně pořízení protokolu,zajištění oznámení o zahájení prací na vodním toku přísluš.uživateli rybářského revíru </t>
  </si>
  <si>
    <t>838168316</t>
  </si>
  <si>
    <t>VRN4</t>
  </si>
  <si>
    <t>Inženýrská činnost</t>
  </si>
  <si>
    <t>91</t>
  </si>
  <si>
    <t>041903000</t>
  </si>
  <si>
    <t>Dozor jiné osoby</t>
  </si>
  <si>
    <t>kpl</t>
  </si>
  <si>
    <t>-1425839068</t>
  </si>
  <si>
    <t>P</t>
  </si>
  <si>
    <t>Poznámka k položce:_x000d_
kontrola hnízd a doupat živočichů na stromech před provedením kácení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</si>
</sst>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2021023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Bezejmenný tok IDVT 10208115 v k.ú. Čekyně – oprava toku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Čekyně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15. 9. 2021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Povodí Moravy , 602 00  Brno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TERRA-POZEMKOVÉ ÚPRAVY s.r.o. Šumperk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79</v>
      </c>
      <c r="BT94" s="117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24.75" customHeight="1">
      <c r="A95" s="118" t="s">
        <v>83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'2021023 - Bezejmenný tok 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'2021023 - Bezejmenný tok ...'!P119</f>
        <v>0</v>
      </c>
      <c r="AV95" s="127">
        <f>'2021023 - Bezejmenný tok ...'!J31</f>
        <v>0</v>
      </c>
      <c r="AW95" s="127">
        <f>'2021023 - Bezejmenný tok ...'!J32</f>
        <v>0</v>
      </c>
      <c r="AX95" s="127">
        <f>'2021023 - Bezejmenný tok ...'!J33</f>
        <v>0</v>
      </c>
      <c r="AY95" s="127">
        <f>'2021023 - Bezejmenný tok ...'!J34</f>
        <v>0</v>
      </c>
      <c r="AZ95" s="127">
        <f>'2021023 - Bezejmenný tok ...'!F31</f>
        <v>0</v>
      </c>
      <c r="BA95" s="127">
        <f>'2021023 - Bezejmenný tok ...'!F32</f>
        <v>0</v>
      </c>
      <c r="BB95" s="127">
        <f>'2021023 - Bezejmenný tok ...'!F33</f>
        <v>0</v>
      </c>
      <c r="BC95" s="127">
        <f>'2021023 - Bezejmenný tok ...'!F34</f>
        <v>0</v>
      </c>
      <c r="BD95" s="129">
        <f>'2021023 - Bezejmenný tok ...'!F35</f>
        <v>0</v>
      </c>
      <c r="BE95" s="7"/>
      <c r="BT95" s="130" t="s">
        <v>85</v>
      </c>
      <c r="BU95" s="130" t="s">
        <v>86</v>
      </c>
      <c r="BV95" s="130" t="s">
        <v>81</v>
      </c>
      <c r="BW95" s="130" t="s">
        <v>5</v>
      </c>
      <c r="BX95" s="130" t="s">
        <v>82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xHvUZ6wzH7GglYZV22tyToGKxm9Y1B5WJ3SJ2g6jab+c/hY01+P9mDSxGlCjK5zeWAol1sHD2wK/mCHOTyse8A==" hashValue="Yr+65qMZz1aXpZ/6MIfR8OcQzqXEC/SiEv0n4a0SxuU/Vz670sQPTnd0zpEyhBiLVA/qtX0Pm3kjgNV1pnK7M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023 - Bezejmenný tok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87</v>
      </c>
    </row>
    <row r="4" s="1" customFormat="1" ht="24.96" customHeight="1">
      <c r="B4" s="20"/>
      <c r="D4" s="133" t="s">
        <v>88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15. 9. 2021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26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27</v>
      </c>
      <c r="F13" s="38"/>
      <c r="G13" s="38"/>
      <c r="H13" s="38"/>
      <c r="I13" s="135" t="s">
        <v>28</v>
      </c>
      <c r="J13" s="137" t="s">
        <v>29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30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28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32</v>
      </c>
      <c r="E18" s="38"/>
      <c r="F18" s="38"/>
      <c r="G18" s="38"/>
      <c r="H18" s="38"/>
      <c r="I18" s="135" t="s">
        <v>25</v>
      </c>
      <c r="J18" s="137" t="s">
        <v>33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34</v>
      </c>
      <c r="F19" s="38"/>
      <c r="G19" s="38"/>
      <c r="H19" s="38"/>
      <c r="I19" s="135" t="s">
        <v>28</v>
      </c>
      <c r="J19" s="137" t="s">
        <v>35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37</v>
      </c>
      <c r="E21" s="38"/>
      <c r="F21" s="38"/>
      <c r="G21" s="38"/>
      <c r="H21" s="38"/>
      <c r="I21" s="135" t="s">
        <v>25</v>
      </c>
      <c r="J21" s="137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38</v>
      </c>
      <c r="F22" s="38"/>
      <c r="G22" s="38"/>
      <c r="H22" s="38"/>
      <c r="I22" s="135" t="s">
        <v>28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39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40</v>
      </c>
      <c r="E28" s="38"/>
      <c r="F28" s="38"/>
      <c r="G28" s="38"/>
      <c r="H28" s="38"/>
      <c r="I28" s="38"/>
      <c r="J28" s="145">
        <f>ROUND(J119,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42</v>
      </c>
      <c r="G30" s="38"/>
      <c r="H30" s="38"/>
      <c r="I30" s="146" t="s">
        <v>41</v>
      </c>
      <c r="J30" s="146" t="s">
        <v>43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44</v>
      </c>
      <c r="E31" s="135" t="s">
        <v>45</v>
      </c>
      <c r="F31" s="148">
        <f>ROUND((SUM(BE119:BE517)),  2)</f>
        <v>0</v>
      </c>
      <c r="G31" s="38"/>
      <c r="H31" s="38"/>
      <c r="I31" s="149">
        <v>0.20999999999999999</v>
      </c>
      <c r="J31" s="148">
        <f>ROUND(((SUM(BE119:BE517))*I31),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46</v>
      </c>
      <c r="F32" s="148">
        <f>ROUND((SUM(BF119:BF517)),  2)</f>
        <v>0</v>
      </c>
      <c r="G32" s="38"/>
      <c r="H32" s="38"/>
      <c r="I32" s="149">
        <v>0.14999999999999999</v>
      </c>
      <c r="J32" s="148">
        <f>ROUND(((SUM(BF119:BF517))*I32),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47</v>
      </c>
      <c r="F33" s="148">
        <f>ROUND((SUM(BG119:BG517)),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48</v>
      </c>
      <c r="F34" s="148">
        <f>ROUND((SUM(BH119:BH517)),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49</v>
      </c>
      <c r="F35" s="148">
        <f>ROUND((SUM(BI119:BI517)),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50</v>
      </c>
      <c r="E37" s="152"/>
      <c r="F37" s="152"/>
      <c r="G37" s="153" t="s">
        <v>51</v>
      </c>
      <c r="H37" s="154" t="s">
        <v>52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53</v>
      </c>
      <c r="E50" s="158"/>
      <c r="F50" s="158"/>
      <c r="G50" s="157" t="s">
        <v>54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55</v>
      </c>
      <c r="E61" s="160"/>
      <c r="F61" s="161" t="s">
        <v>56</v>
      </c>
      <c r="G61" s="159" t="s">
        <v>55</v>
      </c>
      <c r="H61" s="160"/>
      <c r="I61" s="160"/>
      <c r="J61" s="162" t="s">
        <v>56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57</v>
      </c>
      <c r="E65" s="163"/>
      <c r="F65" s="163"/>
      <c r="G65" s="157" t="s">
        <v>58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55</v>
      </c>
      <c r="E76" s="160"/>
      <c r="F76" s="161" t="s">
        <v>56</v>
      </c>
      <c r="G76" s="159" t="s">
        <v>55</v>
      </c>
      <c r="H76" s="160"/>
      <c r="I76" s="160"/>
      <c r="J76" s="162" t="s">
        <v>56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Bezejmenný tok IDVT 10208115 v k.ú. Čekyně – oprava toku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Čekyně</v>
      </c>
      <c r="G87" s="40"/>
      <c r="H87" s="40"/>
      <c r="I87" s="32" t="s">
        <v>22</v>
      </c>
      <c r="J87" s="79" t="str">
        <f>IF(J10="","",J10)</f>
        <v>15. 9. 2021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54.45" customHeight="1">
      <c r="A89" s="38"/>
      <c r="B89" s="39"/>
      <c r="C89" s="32" t="s">
        <v>24</v>
      </c>
      <c r="D89" s="40"/>
      <c r="E89" s="40"/>
      <c r="F89" s="27" t="str">
        <f>E13</f>
        <v xml:space="preserve">Povodí Moravy , 602 00  Brno</v>
      </c>
      <c r="G89" s="40"/>
      <c r="H89" s="40"/>
      <c r="I89" s="32" t="s">
        <v>32</v>
      </c>
      <c r="J89" s="36" t="str">
        <f>E19</f>
        <v>TERRA-POZEMKOVÉ ÚPRAVY s.r.o. Šumperk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30</v>
      </c>
      <c r="D90" s="40"/>
      <c r="E90" s="40"/>
      <c r="F90" s="27" t="str">
        <f>IF(E16="","",E16)</f>
        <v>Vyplň údaj</v>
      </c>
      <c r="G90" s="40"/>
      <c r="H90" s="40"/>
      <c r="I90" s="32" t="s">
        <v>37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90</v>
      </c>
      <c r="D92" s="169"/>
      <c r="E92" s="169"/>
      <c r="F92" s="169"/>
      <c r="G92" s="169"/>
      <c r="H92" s="169"/>
      <c r="I92" s="169"/>
      <c r="J92" s="170" t="s">
        <v>91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92</v>
      </c>
      <c r="D94" s="40"/>
      <c r="E94" s="40"/>
      <c r="F94" s="40"/>
      <c r="G94" s="40"/>
      <c r="H94" s="40"/>
      <c r="I94" s="40"/>
      <c r="J94" s="110">
        <f>J119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93</v>
      </c>
    </row>
    <row r="95" s="9" customFormat="1" ht="24.96" customHeight="1">
      <c r="A95" s="9"/>
      <c r="B95" s="172"/>
      <c r="C95" s="173"/>
      <c r="D95" s="174" t="s">
        <v>94</v>
      </c>
      <c r="E95" s="175"/>
      <c r="F95" s="175"/>
      <c r="G95" s="175"/>
      <c r="H95" s="175"/>
      <c r="I95" s="175"/>
      <c r="J95" s="176">
        <f>J120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95</v>
      </c>
      <c r="E96" s="181"/>
      <c r="F96" s="181"/>
      <c r="G96" s="181"/>
      <c r="H96" s="181"/>
      <c r="I96" s="181"/>
      <c r="J96" s="182">
        <f>J121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96</v>
      </c>
      <c r="E97" s="181"/>
      <c r="F97" s="181"/>
      <c r="G97" s="181"/>
      <c r="H97" s="181"/>
      <c r="I97" s="181"/>
      <c r="J97" s="182">
        <f>J379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97</v>
      </c>
      <c r="E98" s="181"/>
      <c r="F98" s="181"/>
      <c r="G98" s="181"/>
      <c r="H98" s="181"/>
      <c r="I98" s="181"/>
      <c r="J98" s="182">
        <f>J448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98</v>
      </c>
      <c r="E99" s="181"/>
      <c r="F99" s="181"/>
      <c r="G99" s="181"/>
      <c r="H99" s="181"/>
      <c r="I99" s="181"/>
      <c r="J99" s="182">
        <f>J461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2"/>
      <c r="C100" s="173"/>
      <c r="D100" s="174" t="s">
        <v>99</v>
      </c>
      <c r="E100" s="175"/>
      <c r="F100" s="175"/>
      <c r="G100" s="175"/>
      <c r="H100" s="175"/>
      <c r="I100" s="175"/>
      <c r="J100" s="176">
        <f>J463</f>
        <v>0</v>
      </c>
      <c r="K100" s="173"/>
      <c r="L100" s="17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8"/>
      <c r="C101" s="179"/>
      <c r="D101" s="180" t="s">
        <v>100</v>
      </c>
      <c r="E101" s="181"/>
      <c r="F101" s="181"/>
      <c r="G101" s="181"/>
      <c r="H101" s="181"/>
      <c r="I101" s="181"/>
      <c r="J101" s="182">
        <f>J515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E7</f>
        <v>Bezejmenný tok IDVT 10208115 v k.ú. Čekyně – oprava toku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F10</f>
        <v>Čekyně</v>
      </c>
      <c r="G113" s="40"/>
      <c r="H113" s="40"/>
      <c r="I113" s="32" t="s">
        <v>22</v>
      </c>
      <c r="J113" s="79" t="str">
        <f>IF(J10="","",J10)</f>
        <v>15. 9. 2021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54.45" customHeight="1">
      <c r="A115" s="38"/>
      <c r="B115" s="39"/>
      <c r="C115" s="32" t="s">
        <v>24</v>
      </c>
      <c r="D115" s="40"/>
      <c r="E115" s="40"/>
      <c r="F115" s="27" t="str">
        <f>E13</f>
        <v xml:space="preserve">Povodí Moravy , 602 00  Brno</v>
      </c>
      <c r="G115" s="40"/>
      <c r="H115" s="40"/>
      <c r="I115" s="32" t="s">
        <v>32</v>
      </c>
      <c r="J115" s="36" t="str">
        <f>E19</f>
        <v>TERRA-POZEMKOVÉ ÚPRAVY s.r.o. Šumperk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IF(E16="","",E16)</f>
        <v>Vyplň údaj</v>
      </c>
      <c r="G116" s="40"/>
      <c r="H116" s="40"/>
      <c r="I116" s="32" t="s">
        <v>37</v>
      </c>
      <c r="J116" s="36" t="str">
        <f>E22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84"/>
      <c r="B118" s="185"/>
      <c r="C118" s="186" t="s">
        <v>102</v>
      </c>
      <c r="D118" s="187" t="s">
        <v>65</v>
      </c>
      <c r="E118" s="187" t="s">
        <v>61</v>
      </c>
      <c r="F118" s="187" t="s">
        <v>62</v>
      </c>
      <c r="G118" s="187" t="s">
        <v>103</v>
      </c>
      <c r="H118" s="187" t="s">
        <v>104</v>
      </c>
      <c r="I118" s="187" t="s">
        <v>105</v>
      </c>
      <c r="J118" s="188" t="s">
        <v>91</v>
      </c>
      <c r="K118" s="189" t="s">
        <v>106</v>
      </c>
      <c r="L118" s="190"/>
      <c r="M118" s="100" t="s">
        <v>1</v>
      </c>
      <c r="N118" s="101" t="s">
        <v>44</v>
      </c>
      <c r="O118" s="101" t="s">
        <v>107</v>
      </c>
      <c r="P118" s="101" t="s">
        <v>108</v>
      </c>
      <c r="Q118" s="101" t="s">
        <v>109</v>
      </c>
      <c r="R118" s="101" t="s">
        <v>110</v>
      </c>
      <c r="S118" s="101" t="s">
        <v>111</v>
      </c>
      <c r="T118" s="102" t="s">
        <v>112</v>
      </c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</row>
    <row r="119" s="2" customFormat="1" ht="22.8" customHeight="1">
      <c r="A119" s="38"/>
      <c r="B119" s="39"/>
      <c r="C119" s="107" t="s">
        <v>113</v>
      </c>
      <c r="D119" s="40"/>
      <c r="E119" s="40"/>
      <c r="F119" s="40"/>
      <c r="G119" s="40"/>
      <c r="H119" s="40"/>
      <c r="I119" s="40"/>
      <c r="J119" s="191">
        <f>BK119</f>
        <v>0</v>
      </c>
      <c r="K119" s="40"/>
      <c r="L119" s="44"/>
      <c r="M119" s="103"/>
      <c r="N119" s="192"/>
      <c r="O119" s="104"/>
      <c r="P119" s="193">
        <f>P120+P463</f>
        <v>0</v>
      </c>
      <c r="Q119" s="104"/>
      <c r="R119" s="193">
        <f>R120+R463</f>
        <v>1530.6137610000001</v>
      </c>
      <c r="S119" s="104"/>
      <c r="T119" s="194">
        <f>T120+T463</f>
        <v>0.34560000000000002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79</v>
      </c>
      <c r="AU119" s="17" t="s">
        <v>93</v>
      </c>
      <c r="BK119" s="195">
        <f>BK120+BK463</f>
        <v>0</v>
      </c>
    </row>
    <row r="120" s="12" customFormat="1" ht="25.92" customHeight="1">
      <c r="A120" s="12"/>
      <c r="B120" s="196"/>
      <c r="C120" s="197"/>
      <c r="D120" s="198" t="s">
        <v>79</v>
      </c>
      <c r="E120" s="199" t="s">
        <v>114</v>
      </c>
      <c r="F120" s="199" t="s">
        <v>115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P121+P379+P448+P461</f>
        <v>0</v>
      </c>
      <c r="Q120" s="204"/>
      <c r="R120" s="205">
        <f>R121+R379+R448+R461</f>
        <v>1530.6137610000001</v>
      </c>
      <c r="S120" s="204"/>
      <c r="T120" s="206">
        <f>T121+T379+T448+T461</f>
        <v>0.34560000000000002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7" t="s">
        <v>85</v>
      </c>
      <c r="AT120" s="208" t="s">
        <v>79</v>
      </c>
      <c r="AU120" s="208" t="s">
        <v>80</v>
      </c>
      <c r="AY120" s="207" t="s">
        <v>116</v>
      </c>
      <c r="BK120" s="209">
        <f>BK121+BK379+BK448+BK461</f>
        <v>0</v>
      </c>
    </row>
    <row r="121" s="12" customFormat="1" ht="22.8" customHeight="1">
      <c r="A121" s="12"/>
      <c r="B121" s="196"/>
      <c r="C121" s="197"/>
      <c r="D121" s="198" t="s">
        <v>79</v>
      </c>
      <c r="E121" s="210" t="s">
        <v>85</v>
      </c>
      <c r="F121" s="210" t="s">
        <v>117</v>
      </c>
      <c r="G121" s="197"/>
      <c r="H121" s="197"/>
      <c r="I121" s="200"/>
      <c r="J121" s="211">
        <f>BK121</f>
        <v>0</v>
      </c>
      <c r="K121" s="197"/>
      <c r="L121" s="202"/>
      <c r="M121" s="203"/>
      <c r="N121" s="204"/>
      <c r="O121" s="204"/>
      <c r="P121" s="205">
        <f>SUM(P122:P378)</f>
        <v>0</v>
      </c>
      <c r="Q121" s="204"/>
      <c r="R121" s="205">
        <f>SUM(R122:R378)</f>
        <v>0.39953700000000003</v>
      </c>
      <c r="S121" s="204"/>
      <c r="T121" s="206">
        <f>SUM(T122:T378)</f>
        <v>0.34560000000000002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7" t="s">
        <v>85</v>
      </c>
      <c r="AT121" s="208" t="s">
        <v>79</v>
      </c>
      <c r="AU121" s="208" t="s">
        <v>85</v>
      </c>
      <c r="AY121" s="207" t="s">
        <v>116</v>
      </c>
      <c r="BK121" s="209">
        <f>SUM(BK122:BK378)</f>
        <v>0</v>
      </c>
    </row>
    <row r="122" s="2" customFormat="1" ht="37.8" customHeight="1">
      <c r="A122" s="38"/>
      <c r="B122" s="39"/>
      <c r="C122" s="212" t="s">
        <v>85</v>
      </c>
      <c r="D122" s="212" t="s">
        <v>118</v>
      </c>
      <c r="E122" s="213" t="s">
        <v>119</v>
      </c>
      <c r="F122" s="214" t="s">
        <v>120</v>
      </c>
      <c r="G122" s="215" t="s">
        <v>121</v>
      </c>
      <c r="H122" s="216">
        <v>1465</v>
      </c>
      <c r="I122" s="217"/>
      <c r="J122" s="218">
        <f>ROUND(I122*H122,2)</f>
        <v>0</v>
      </c>
      <c r="K122" s="219"/>
      <c r="L122" s="44"/>
      <c r="M122" s="220" t="s">
        <v>1</v>
      </c>
      <c r="N122" s="221" t="s">
        <v>45</v>
      </c>
      <c r="O122" s="91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4" t="s">
        <v>122</v>
      </c>
      <c r="AT122" s="224" t="s">
        <v>118</v>
      </c>
      <c r="AU122" s="224" t="s">
        <v>87</v>
      </c>
      <c r="AY122" s="17" t="s">
        <v>116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7" t="s">
        <v>85</v>
      </c>
      <c r="BK122" s="225">
        <f>ROUND(I122*H122,2)</f>
        <v>0</v>
      </c>
      <c r="BL122" s="17" t="s">
        <v>122</v>
      </c>
      <c r="BM122" s="224" t="s">
        <v>123</v>
      </c>
    </row>
    <row r="123" s="13" customFormat="1">
      <c r="A123" s="13"/>
      <c r="B123" s="226"/>
      <c r="C123" s="227"/>
      <c r="D123" s="228" t="s">
        <v>124</v>
      </c>
      <c r="E123" s="229" t="s">
        <v>1</v>
      </c>
      <c r="F123" s="230" t="s">
        <v>125</v>
      </c>
      <c r="G123" s="227"/>
      <c r="H123" s="231">
        <v>1465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124</v>
      </c>
      <c r="AU123" s="237" t="s">
        <v>87</v>
      </c>
      <c r="AV123" s="13" t="s">
        <v>87</v>
      </c>
      <c r="AW123" s="13" t="s">
        <v>36</v>
      </c>
      <c r="AX123" s="13" t="s">
        <v>85</v>
      </c>
      <c r="AY123" s="237" t="s">
        <v>116</v>
      </c>
    </row>
    <row r="124" s="2" customFormat="1" ht="24.15" customHeight="1">
      <c r="A124" s="38"/>
      <c r="B124" s="39"/>
      <c r="C124" s="212" t="s">
        <v>87</v>
      </c>
      <c r="D124" s="212" t="s">
        <v>118</v>
      </c>
      <c r="E124" s="213" t="s">
        <v>126</v>
      </c>
      <c r="F124" s="214" t="s">
        <v>127</v>
      </c>
      <c r="G124" s="215" t="s">
        <v>128</v>
      </c>
      <c r="H124" s="216">
        <v>15</v>
      </c>
      <c r="I124" s="217"/>
      <c r="J124" s="218">
        <f>ROUND(I124*H124,2)</f>
        <v>0</v>
      </c>
      <c r="K124" s="219"/>
      <c r="L124" s="44"/>
      <c r="M124" s="220" t="s">
        <v>1</v>
      </c>
      <c r="N124" s="221" t="s">
        <v>45</v>
      </c>
      <c r="O124" s="91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4" t="s">
        <v>122</v>
      </c>
      <c r="AT124" s="224" t="s">
        <v>118</v>
      </c>
      <c r="AU124" s="224" t="s">
        <v>87</v>
      </c>
      <c r="AY124" s="17" t="s">
        <v>116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85</v>
      </c>
      <c r="BK124" s="225">
        <f>ROUND(I124*H124,2)</f>
        <v>0</v>
      </c>
      <c r="BL124" s="17" t="s">
        <v>122</v>
      </c>
      <c r="BM124" s="224" t="s">
        <v>129</v>
      </c>
    </row>
    <row r="125" s="2" customFormat="1" ht="24.15" customHeight="1">
      <c r="A125" s="38"/>
      <c r="B125" s="39"/>
      <c r="C125" s="212" t="s">
        <v>130</v>
      </c>
      <c r="D125" s="212" t="s">
        <v>118</v>
      </c>
      <c r="E125" s="213" t="s">
        <v>131</v>
      </c>
      <c r="F125" s="214" t="s">
        <v>132</v>
      </c>
      <c r="G125" s="215" t="s">
        <v>128</v>
      </c>
      <c r="H125" s="216">
        <v>18</v>
      </c>
      <c r="I125" s="217"/>
      <c r="J125" s="218">
        <f>ROUND(I125*H125,2)</f>
        <v>0</v>
      </c>
      <c r="K125" s="219"/>
      <c r="L125" s="44"/>
      <c r="M125" s="220" t="s">
        <v>1</v>
      </c>
      <c r="N125" s="221" t="s">
        <v>45</v>
      </c>
      <c r="O125" s="91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4" t="s">
        <v>122</v>
      </c>
      <c r="AT125" s="224" t="s">
        <v>118</v>
      </c>
      <c r="AU125" s="224" t="s">
        <v>87</v>
      </c>
      <c r="AY125" s="17" t="s">
        <v>116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7" t="s">
        <v>85</v>
      </c>
      <c r="BK125" s="225">
        <f>ROUND(I125*H125,2)</f>
        <v>0</v>
      </c>
      <c r="BL125" s="17" t="s">
        <v>122</v>
      </c>
      <c r="BM125" s="224" t="s">
        <v>133</v>
      </c>
    </row>
    <row r="126" s="2" customFormat="1" ht="24.15" customHeight="1">
      <c r="A126" s="38"/>
      <c r="B126" s="39"/>
      <c r="C126" s="212" t="s">
        <v>122</v>
      </c>
      <c r="D126" s="212" t="s">
        <v>118</v>
      </c>
      <c r="E126" s="213" t="s">
        <v>134</v>
      </c>
      <c r="F126" s="214" t="s">
        <v>135</v>
      </c>
      <c r="G126" s="215" t="s">
        <v>128</v>
      </c>
      <c r="H126" s="216">
        <v>3</v>
      </c>
      <c r="I126" s="217"/>
      <c r="J126" s="218">
        <f>ROUND(I126*H126,2)</f>
        <v>0</v>
      </c>
      <c r="K126" s="219"/>
      <c r="L126" s="44"/>
      <c r="M126" s="220" t="s">
        <v>1</v>
      </c>
      <c r="N126" s="221" t="s">
        <v>45</v>
      </c>
      <c r="O126" s="91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4" t="s">
        <v>122</v>
      </c>
      <c r="AT126" s="224" t="s">
        <v>118</v>
      </c>
      <c r="AU126" s="224" t="s">
        <v>87</v>
      </c>
      <c r="AY126" s="17" t="s">
        <v>116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85</v>
      </c>
      <c r="BK126" s="225">
        <f>ROUND(I126*H126,2)</f>
        <v>0</v>
      </c>
      <c r="BL126" s="17" t="s">
        <v>122</v>
      </c>
      <c r="BM126" s="224" t="s">
        <v>136</v>
      </c>
    </row>
    <row r="127" s="2" customFormat="1" ht="24.15" customHeight="1">
      <c r="A127" s="38"/>
      <c r="B127" s="39"/>
      <c r="C127" s="212" t="s">
        <v>137</v>
      </c>
      <c r="D127" s="212" t="s">
        <v>118</v>
      </c>
      <c r="E127" s="213" t="s">
        <v>138</v>
      </c>
      <c r="F127" s="214" t="s">
        <v>139</v>
      </c>
      <c r="G127" s="215" t="s">
        <v>128</v>
      </c>
      <c r="H127" s="216">
        <v>2</v>
      </c>
      <c r="I127" s="217"/>
      <c r="J127" s="218">
        <f>ROUND(I127*H127,2)</f>
        <v>0</v>
      </c>
      <c r="K127" s="219"/>
      <c r="L127" s="44"/>
      <c r="M127" s="220" t="s">
        <v>1</v>
      </c>
      <c r="N127" s="221" t="s">
        <v>45</v>
      </c>
      <c r="O127" s="91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4" t="s">
        <v>122</v>
      </c>
      <c r="AT127" s="224" t="s">
        <v>118</v>
      </c>
      <c r="AU127" s="224" t="s">
        <v>87</v>
      </c>
      <c r="AY127" s="17" t="s">
        <v>116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85</v>
      </c>
      <c r="BK127" s="225">
        <f>ROUND(I127*H127,2)</f>
        <v>0</v>
      </c>
      <c r="BL127" s="17" t="s">
        <v>122</v>
      </c>
      <c r="BM127" s="224" t="s">
        <v>140</v>
      </c>
    </row>
    <row r="128" s="2" customFormat="1" ht="24.15" customHeight="1">
      <c r="A128" s="38"/>
      <c r="B128" s="39"/>
      <c r="C128" s="212" t="s">
        <v>141</v>
      </c>
      <c r="D128" s="212" t="s">
        <v>118</v>
      </c>
      <c r="E128" s="213" t="s">
        <v>142</v>
      </c>
      <c r="F128" s="214" t="s">
        <v>143</v>
      </c>
      <c r="G128" s="215" t="s">
        <v>128</v>
      </c>
      <c r="H128" s="216">
        <v>1</v>
      </c>
      <c r="I128" s="217"/>
      <c r="J128" s="218">
        <f>ROUND(I128*H128,2)</f>
        <v>0</v>
      </c>
      <c r="K128" s="219"/>
      <c r="L128" s="44"/>
      <c r="M128" s="220" t="s">
        <v>1</v>
      </c>
      <c r="N128" s="221" t="s">
        <v>45</v>
      </c>
      <c r="O128" s="91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4" t="s">
        <v>122</v>
      </c>
      <c r="AT128" s="224" t="s">
        <v>118</v>
      </c>
      <c r="AU128" s="224" t="s">
        <v>87</v>
      </c>
      <c r="AY128" s="17" t="s">
        <v>116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7" t="s">
        <v>85</v>
      </c>
      <c r="BK128" s="225">
        <f>ROUND(I128*H128,2)</f>
        <v>0</v>
      </c>
      <c r="BL128" s="17" t="s">
        <v>122</v>
      </c>
      <c r="BM128" s="224" t="s">
        <v>144</v>
      </c>
    </row>
    <row r="129" s="2" customFormat="1" ht="24.15" customHeight="1">
      <c r="A129" s="38"/>
      <c r="B129" s="39"/>
      <c r="C129" s="212" t="s">
        <v>145</v>
      </c>
      <c r="D129" s="212" t="s">
        <v>118</v>
      </c>
      <c r="E129" s="213" t="s">
        <v>146</v>
      </c>
      <c r="F129" s="214" t="s">
        <v>147</v>
      </c>
      <c r="G129" s="215" t="s">
        <v>128</v>
      </c>
      <c r="H129" s="216">
        <v>1</v>
      </c>
      <c r="I129" s="217"/>
      <c r="J129" s="218">
        <f>ROUND(I129*H129,2)</f>
        <v>0</v>
      </c>
      <c r="K129" s="219"/>
      <c r="L129" s="44"/>
      <c r="M129" s="220" t="s">
        <v>1</v>
      </c>
      <c r="N129" s="221" t="s">
        <v>45</v>
      </c>
      <c r="O129" s="91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122</v>
      </c>
      <c r="AT129" s="224" t="s">
        <v>118</v>
      </c>
      <c r="AU129" s="224" t="s">
        <v>87</v>
      </c>
      <c r="AY129" s="17" t="s">
        <v>116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85</v>
      </c>
      <c r="BK129" s="225">
        <f>ROUND(I129*H129,2)</f>
        <v>0</v>
      </c>
      <c r="BL129" s="17" t="s">
        <v>122</v>
      </c>
      <c r="BM129" s="224" t="s">
        <v>148</v>
      </c>
    </row>
    <row r="130" s="2" customFormat="1" ht="24.15" customHeight="1">
      <c r="A130" s="38"/>
      <c r="B130" s="39"/>
      <c r="C130" s="212" t="s">
        <v>149</v>
      </c>
      <c r="D130" s="212" t="s">
        <v>118</v>
      </c>
      <c r="E130" s="213" t="s">
        <v>150</v>
      </c>
      <c r="F130" s="214" t="s">
        <v>151</v>
      </c>
      <c r="G130" s="215" t="s">
        <v>121</v>
      </c>
      <c r="H130" s="216">
        <v>1465</v>
      </c>
      <c r="I130" s="217"/>
      <c r="J130" s="218">
        <f>ROUND(I130*H130,2)</f>
        <v>0</v>
      </c>
      <c r="K130" s="219"/>
      <c r="L130" s="44"/>
      <c r="M130" s="220" t="s">
        <v>1</v>
      </c>
      <c r="N130" s="221" t="s">
        <v>45</v>
      </c>
      <c r="O130" s="91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4" t="s">
        <v>122</v>
      </c>
      <c r="AT130" s="224" t="s">
        <v>118</v>
      </c>
      <c r="AU130" s="224" t="s">
        <v>87</v>
      </c>
      <c r="AY130" s="17" t="s">
        <v>116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85</v>
      </c>
      <c r="BK130" s="225">
        <f>ROUND(I130*H130,2)</f>
        <v>0</v>
      </c>
      <c r="BL130" s="17" t="s">
        <v>122</v>
      </c>
      <c r="BM130" s="224" t="s">
        <v>152</v>
      </c>
    </row>
    <row r="131" s="13" customFormat="1">
      <c r="A131" s="13"/>
      <c r="B131" s="226"/>
      <c r="C131" s="227"/>
      <c r="D131" s="228" t="s">
        <v>124</v>
      </c>
      <c r="E131" s="229" t="s">
        <v>1</v>
      </c>
      <c r="F131" s="230" t="s">
        <v>153</v>
      </c>
      <c r="G131" s="227"/>
      <c r="H131" s="231">
        <v>1465</v>
      </c>
      <c r="I131" s="232"/>
      <c r="J131" s="227"/>
      <c r="K131" s="227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124</v>
      </c>
      <c r="AU131" s="237" t="s">
        <v>87</v>
      </c>
      <c r="AV131" s="13" t="s">
        <v>87</v>
      </c>
      <c r="AW131" s="13" t="s">
        <v>36</v>
      </c>
      <c r="AX131" s="13" t="s">
        <v>85</v>
      </c>
      <c r="AY131" s="237" t="s">
        <v>116</v>
      </c>
    </row>
    <row r="132" s="2" customFormat="1" ht="16.5" customHeight="1">
      <c r="A132" s="38"/>
      <c r="B132" s="39"/>
      <c r="C132" s="212" t="s">
        <v>154</v>
      </c>
      <c r="D132" s="212" t="s">
        <v>118</v>
      </c>
      <c r="E132" s="213" t="s">
        <v>155</v>
      </c>
      <c r="F132" s="214" t="s">
        <v>156</v>
      </c>
      <c r="G132" s="215" t="s">
        <v>128</v>
      </c>
      <c r="H132" s="216">
        <v>22</v>
      </c>
      <c r="I132" s="217"/>
      <c r="J132" s="218">
        <f>ROUND(I132*H132,2)</f>
        <v>0</v>
      </c>
      <c r="K132" s="219"/>
      <c r="L132" s="44"/>
      <c r="M132" s="220" t="s">
        <v>1</v>
      </c>
      <c r="N132" s="221" t="s">
        <v>45</v>
      </c>
      <c r="O132" s="91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4" t="s">
        <v>122</v>
      </c>
      <c r="AT132" s="224" t="s">
        <v>118</v>
      </c>
      <c r="AU132" s="224" t="s">
        <v>87</v>
      </c>
      <c r="AY132" s="17" t="s">
        <v>116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85</v>
      </c>
      <c r="BK132" s="225">
        <f>ROUND(I132*H132,2)</f>
        <v>0</v>
      </c>
      <c r="BL132" s="17" t="s">
        <v>122</v>
      </c>
      <c r="BM132" s="224" t="s">
        <v>157</v>
      </c>
    </row>
    <row r="133" s="2" customFormat="1" ht="16.5" customHeight="1">
      <c r="A133" s="38"/>
      <c r="B133" s="39"/>
      <c r="C133" s="212" t="s">
        <v>158</v>
      </c>
      <c r="D133" s="212" t="s">
        <v>118</v>
      </c>
      <c r="E133" s="213" t="s">
        <v>159</v>
      </c>
      <c r="F133" s="214" t="s">
        <v>160</v>
      </c>
      <c r="G133" s="215" t="s">
        <v>128</v>
      </c>
      <c r="H133" s="216">
        <v>15</v>
      </c>
      <c r="I133" s="217"/>
      <c r="J133" s="218">
        <f>ROUND(I133*H133,2)</f>
        <v>0</v>
      </c>
      <c r="K133" s="219"/>
      <c r="L133" s="44"/>
      <c r="M133" s="220" t="s">
        <v>1</v>
      </c>
      <c r="N133" s="221" t="s">
        <v>45</v>
      </c>
      <c r="O133" s="91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122</v>
      </c>
      <c r="AT133" s="224" t="s">
        <v>118</v>
      </c>
      <c r="AU133" s="224" t="s">
        <v>87</v>
      </c>
      <c r="AY133" s="17" t="s">
        <v>116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85</v>
      </c>
      <c r="BK133" s="225">
        <f>ROUND(I133*H133,2)</f>
        <v>0</v>
      </c>
      <c r="BL133" s="17" t="s">
        <v>122</v>
      </c>
      <c r="BM133" s="224" t="s">
        <v>161</v>
      </c>
    </row>
    <row r="134" s="2" customFormat="1" ht="16.5" customHeight="1">
      <c r="A134" s="38"/>
      <c r="B134" s="39"/>
      <c r="C134" s="212" t="s">
        <v>162</v>
      </c>
      <c r="D134" s="212" t="s">
        <v>118</v>
      </c>
      <c r="E134" s="213" t="s">
        <v>163</v>
      </c>
      <c r="F134" s="214" t="s">
        <v>164</v>
      </c>
      <c r="G134" s="215" t="s">
        <v>128</v>
      </c>
      <c r="H134" s="216">
        <v>7</v>
      </c>
      <c r="I134" s="217"/>
      <c r="J134" s="218">
        <f>ROUND(I134*H134,2)</f>
        <v>0</v>
      </c>
      <c r="K134" s="219"/>
      <c r="L134" s="44"/>
      <c r="M134" s="220" t="s">
        <v>1</v>
      </c>
      <c r="N134" s="221" t="s">
        <v>45</v>
      </c>
      <c r="O134" s="91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4" t="s">
        <v>122</v>
      </c>
      <c r="AT134" s="224" t="s">
        <v>118</v>
      </c>
      <c r="AU134" s="224" t="s">
        <v>87</v>
      </c>
      <c r="AY134" s="17" t="s">
        <v>116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85</v>
      </c>
      <c r="BK134" s="225">
        <f>ROUND(I134*H134,2)</f>
        <v>0</v>
      </c>
      <c r="BL134" s="17" t="s">
        <v>122</v>
      </c>
      <c r="BM134" s="224" t="s">
        <v>165</v>
      </c>
    </row>
    <row r="135" s="2" customFormat="1" ht="16.5" customHeight="1">
      <c r="A135" s="38"/>
      <c r="B135" s="39"/>
      <c r="C135" s="212" t="s">
        <v>166</v>
      </c>
      <c r="D135" s="212" t="s">
        <v>118</v>
      </c>
      <c r="E135" s="213" t="s">
        <v>167</v>
      </c>
      <c r="F135" s="214" t="s">
        <v>168</v>
      </c>
      <c r="G135" s="215" t="s">
        <v>128</v>
      </c>
      <c r="H135" s="216">
        <v>2</v>
      </c>
      <c r="I135" s="217"/>
      <c r="J135" s="218">
        <f>ROUND(I135*H135,2)</f>
        <v>0</v>
      </c>
      <c r="K135" s="219"/>
      <c r="L135" s="44"/>
      <c r="M135" s="220" t="s">
        <v>1</v>
      </c>
      <c r="N135" s="221" t="s">
        <v>45</v>
      </c>
      <c r="O135" s="91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122</v>
      </c>
      <c r="AT135" s="224" t="s">
        <v>118</v>
      </c>
      <c r="AU135" s="224" t="s">
        <v>87</v>
      </c>
      <c r="AY135" s="17" t="s">
        <v>116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85</v>
      </c>
      <c r="BK135" s="225">
        <f>ROUND(I135*H135,2)</f>
        <v>0</v>
      </c>
      <c r="BL135" s="17" t="s">
        <v>122</v>
      </c>
      <c r="BM135" s="224" t="s">
        <v>169</v>
      </c>
    </row>
    <row r="136" s="2" customFormat="1" ht="16.5" customHeight="1">
      <c r="A136" s="38"/>
      <c r="B136" s="39"/>
      <c r="C136" s="212" t="s">
        <v>170</v>
      </c>
      <c r="D136" s="212" t="s">
        <v>118</v>
      </c>
      <c r="E136" s="213" t="s">
        <v>171</v>
      </c>
      <c r="F136" s="214" t="s">
        <v>172</v>
      </c>
      <c r="G136" s="215" t="s">
        <v>128</v>
      </c>
      <c r="H136" s="216">
        <v>3</v>
      </c>
      <c r="I136" s="217"/>
      <c r="J136" s="218">
        <f>ROUND(I136*H136,2)</f>
        <v>0</v>
      </c>
      <c r="K136" s="219"/>
      <c r="L136" s="44"/>
      <c r="M136" s="220" t="s">
        <v>1</v>
      </c>
      <c r="N136" s="221" t="s">
        <v>45</v>
      </c>
      <c r="O136" s="91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4" t="s">
        <v>122</v>
      </c>
      <c r="AT136" s="224" t="s">
        <v>118</v>
      </c>
      <c r="AU136" s="224" t="s">
        <v>87</v>
      </c>
      <c r="AY136" s="17" t="s">
        <v>116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85</v>
      </c>
      <c r="BK136" s="225">
        <f>ROUND(I136*H136,2)</f>
        <v>0</v>
      </c>
      <c r="BL136" s="17" t="s">
        <v>122</v>
      </c>
      <c r="BM136" s="224" t="s">
        <v>173</v>
      </c>
    </row>
    <row r="137" s="2" customFormat="1" ht="24.15" customHeight="1">
      <c r="A137" s="38"/>
      <c r="B137" s="39"/>
      <c r="C137" s="212" t="s">
        <v>174</v>
      </c>
      <c r="D137" s="212" t="s">
        <v>118</v>
      </c>
      <c r="E137" s="213" t="s">
        <v>175</v>
      </c>
      <c r="F137" s="214" t="s">
        <v>176</v>
      </c>
      <c r="G137" s="215" t="s">
        <v>177</v>
      </c>
      <c r="H137" s="216">
        <v>0.192</v>
      </c>
      <c r="I137" s="217"/>
      <c r="J137" s="218">
        <f>ROUND(I137*H137,2)</f>
        <v>0</v>
      </c>
      <c r="K137" s="219"/>
      <c r="L137" s="44"/>
      <c r="M137" s="220" t="s">
        <v>1</v>
      </c>
      <c r="N137" s="221" t="s">
        <v>45</v>
      </c>
      <c r="O137" s="91"/>
      <c r="P137" s="222">
        <f>O137*H137</f>
        <v>0</v>
      </c>
      <c r="Q137" s="222">
        <v>0</v>
      </c>
      <c r="R137" s="222">
        <f>Q137*H137</f>
        <v>0</v>
      </c>
      <c r="S137" s="222">
        <v>1.8</v>
      </c>
      <c r="T137" s="223">
        <f>S137*H137</f>
        <v>0.34560000000000002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4" t="s">
        <v>122</v>
      </c>
      <c r="AT137" s="224" t="s">
        <v>118</v>
      </c>
      <c r="AU137" s="224" t="s">
        <v>87</v>
      </c>
      <c r="AY137" s="17" t="s">
        <v>116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85</v>
      </c>
      <c r="BK137" s="225">
        <f>ROUND(I137*H137,2)</f>
        <v>0</v>
      </c>
      <c r="BL137" s="17" t="s">
        <v>122</v>
      </c>
      <c r="BM137" s="224" t="s">
        <v>178</v>
      </c>
    </row>
    <row r="138" s="13" customFormat="1">
      <c r="A138" s="13"/>
      <c r="B138" s="226"/>
      <c r="C138" s="227"/>
      <c r="D138" s="228" t="s">
        <v>124</v>
      </c>
      <c r="E138" s="229" t="s">
        <v>1</v>
      </c>
      <c r="F138" s="230" t="s">
        <v>179</v>
      </c>
      <c r="G138" s="227"/>
      <c r="H138" s="231">
        <v>0.192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124</v>
      </c>
      <c r="AU138" s="237" t="s">
        <v>87</v>
      </c>
      <c r="AV138" s="13" t="s">
        <v>87</v>
      </c>
      <c r="AW138" s="13" t="s">
        <v>36</v>
      </c>
      <c r="AX138" s="13" t="s">
        <v>85</v>
      </c>
      <c r="AY138" s="237" t="s">
        <v>116</v>
      </c>
    </row>
    <row r="139" s="2" customFormat="1" ht="37.8" customHeight="1">
      <c r="A139" s="38"/>
      <c r="B139" s="39"/>
      <c r="C139" s="212" t="s">
        <v>8</v>
      </c>
      <c r="D139" s="212" t="s">
        <v>118</v>
      </c>
      <c r="E139" s="213" t="s">
        <v>180</v>
      </c>
      <c r="F139" s="214" t="s">
        <v>181</v>
      </c>
      <c r="G139" s="215" t="s">
        <v>182</v>
      </c>
      <c r="H139" s="216">
        <v>1</v>
      </c>
      <c r="I139" s="217"/>
      <c r="J139" s="218">
        <f>ROUND(I139*H139,2)</f>
        <v>0</v>
      </c>
      <c r="K139" s="219"/>
      <c r="L139" s="44"/>
      <c r="M139" s="220" t="s">
        <v>1</v>
      </c>
      <c r="N139" s="221" t="s">
        <v>45</v>
      </c>
      <c r="O139" s="91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4" t="s">
        <v>122</v>
      </c>
      <c r="AT139" s="224" t="s">
        <v>118</v>
      </c>
      <c r="AU139" s="224" t="s">
        <v>87</v>
      </c>
      <c r="AY139" s="17" t="s">
        <v>116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85</v>
      </c>
      <c r="BK139" s="225">
        <f>ROUND(I139*H139,2)</f>
        <v>0</v>
      </c>
      <c r="BL139" s="17" t="s">
        <v>122</v>
      </c>
      <c r="BM139" s="224" t="s">
        <v>183</v>
      </c>
    </row>
    <row r="140" s="13" customFormat="1">
      <c r="A140" s="13"/>
      <c r="B140" s="226"/>
      <c r="C140" s="227"/>
      <c r="D140" s="228" t="s">
        <v>124</v>
      </c>
      <c r="E140" s="229" t="s">
        <v>1</v>
      </c>
      <c r="F140" s="230" t="s">
        <v>184</v>
      </c>
      <c r="G140" s="227"/>
      <c r="H140" s="231">
        <v>1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124</v>
      </c>
      <c r="AU140" s="237" t="s">
        <v>87</v>
      </c>
      <c r="AV140" s="13" t="s">
        <v>87</v>
      </c>
      <c r="AW140" s="13" t="s">
        <v>36</v>
      </c>
      <c r="AX140" s="13" t="s">
        <v>85</v>
      </c>
      <c r="AY140" s="237" t="s">
        <v>116</v>
      </c>
    </row>
    <row r="141" s="2" customFormat="1" ht="33" customHeight="1">
      <c r="A141" s="38"/>
      <c r="B141" s="39"/>
      <c r="C141" s="212" t="s">
        <v>185</v>
      </c>
      <c r="D141" s="212" t="s">
        <v>118</v>
      </c>
      <c r="E141" s="213" t="s">
        <v>186</v>
      </c>
      <c r="F141" s="214" t="s">
        <v>187</v>
      </c>
      <c r="G141" s="215" t="s">
        <v>177</v>
      </c>
      <c r="H141" s="216">
        <v>840.08699999999999</v>
      </c>
      <c r="I141" s="217"/>
      <c r="J141" s="218">
        <f>ROUND(I141*H141,2)</f>
        <v>0</v>
      </c>
      <c r="K141" s="219"/>
      <c r="L141" s="44"/>
      <c r="M141" s="220" t="s">
        <v>1</v>
      </c>
      <c r="N141" s="221" t="s">
        <v>45</v>
      </c>
      <c r="O141" s="91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4" t="s">
        <v>122</v>
      </c>
      <c r="AT141" s="224" t="s">
        <v>118</v>
      </c>
      <c r="AU141" s="224" t="s">
        <v>87</v>
      </c>
      <c r="AY141" s="17" t="s">
        <v>116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85</v>
      </c>
      <c r="BK141" s="225">
        <f>ROUND(I141*H141,2)</f>
        <v>0</v>
      </c>
      <c r="BL141" s="17" t="s">
        <v>122</v>
      </c>
      <c r="BM141" s="224" t="s">
        <v>188</v>
      </c>
    </row>
    <row r="142" s="14" customFormat="1">
      <c r="A142" s="14"/>
      <c r="B142" s="238"/>
      <c r="C142" s="239"/>
      <c r="D142" s="228" t="s">
        <v>124</v>
      </c>
      <c r="E142" s="240" t="s">
        <v>1</v>
      </c>
      <c r="F142" s="241" t="s">
        <v>189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124</v>
      </c>
      <c r="AU142" s="247" t="s">
        <v>87</v>
      </c>
      <c r="AV142" s="14" t="s">
        <v>85</v>
      </c>
      <c r="AW142" s="14" t="s">
        <v>36</v>
      </c>
      <c r="AX142" s="14" t="s">
        <v>80</v>
      </c>
      <c r="AY142" s="247" t="s">
        <v>116</v>
      </c>
    </row>
    <row r="143" s="14" customFormat="1">
      <c r="A143" s="14"/>
      <c r="B143" s="238"/>
      <c r="C143" s="239"/>
      <c r="D143" s="228" t="s">
        <v>124</v>
      </c>
      <c r="E143" s="240" t="s">
        <v>1</v>
      </c>
      <c r="F143" s="241" t="s">
        <v>190</v>
      </c>
      <c r="G143" s="239"/>
      <c r="H143" s="240" t="s">
        <v>1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124</v>
      </c>
      <c r="AU143" s="247" t="s">
        <v>87</v>
      </c>
      <c r="AV143" s="14" t="s">
        <v>85</v>
      </c>
      <c r="AW143" s="14" t="s">
        <v>36</v>
      </c>
      <c r="AX143" s="14" t="s">
        <v>80</v>
      </c>
      <c r="AY143" s="247" t="s">
        <v>116</v>
      </c>
    </row>
    <row r="144" s="13" customFormat="1">
      <c r="A144" s="13"/>
      <c r="B144" s="226"/>
      <c r="C144" s="227"/>
      <c r="D144" s="228" t="s">
        <v>124</v>
      </c>
      <c r="E144" s="229" t="s">
        <v>1</v>
      </c>
      <c r="F144" s="230" t="s">
        <v>191</v>
      </c>
      <c r="G144" s="227"/>
      <c r="H144" s="231">
        <v>22.356000000000002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124</v>
      </c>
      <c r="AU144" s="237" t="s">
        <v>87</v>
      </c>
      <c r="AV144" s="13" t="s">
        <v>87</v>
      </c>
      <c r="AW144" s="13" t="s">
        <v>36</v>
      </c>
      <c r="AX144" s="13" t="s">
        <v>80</v>
      </c>
      <c r="AY144" s="237" t="s">
        <v>116</v>
      </c>
    </row>
    <row r="145" s="14" customFormat="1">
      <c r="A145" s="14"/>
      <c r="B145" s="238"/>
      <c r="C145" s="239"/>
      <c r="D145" s="228" t="s">
        <v>124</v>
      </c>
      <c r="E145" s="240" t="s">
        <v>1</v>
      </c>
      <c r="F145" s="241" t="s">
        <v>192</v>
      </c>
      <c r="G145" s="239"/>
      <c r="H145" s="240" t="s">
        <v>1</v>
      </c>
      <c r="I145" s="242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124</v>
      </c>
      <c r="AU145" s="247" t="s">
        <v>87</v>
      </c>
      <c r="AV145" s="14" t="s">
        <v>85</v>
      </c>
      <c r="AW145" s="14" t="s">
        <v>36</v>
      </c>
      <c r="AX145" s="14" t="s">
        <v>80</v>
      </c>
      <c r="AY145" s="247" t="s">
        <v>116</v>
      </c>
    </row>
    <row r="146" s="13" customFormat="1">
      <c r="A146" s="13"/>
      <c r="B146" s="226"/>
      <c r="C146" s="227"/>
      <c r="D146" s="228" t="s">
        <v>124</v>
      </c>
      <c r="E146" s="229" t="s">
        <v>1</v>
      </c>
      <c r="F146" s="230" t="s">
        <v>193</v>
      </c>
      <c r="G146" s="227"/>
      <c r="H146" s="231">
        <v>817.73099999999999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124</v>
      </c>
      <c r="AU146" s="237" t="s">
        <v>87</v>
      </c>
      <c r="AV146" s="13" t="s">
        <v>87</v>
      </c>
      <c r="AW146" s="13" t="s">
        <v>36</v>
      </c>
      <c r="AX146" s="13" t="s">
        <v>80</v>
      </c>
      <c r="AY146" s="237" t="s">
        <v>116</v>
      </c>
    </row>
    <row r="147" s="15" customFormat="1">
      <c r="A147" s="15"/>
      <c r="B147" s="248"/>
      <c r="C147" s="249"/>
      <c r="D147" s="228" t="s">
        <v>124</v>
      </c>
      <c r="E147" s="250" t="s">
        <v>1</v>
      </c>
      <c r="F147" s="251" t="s">
        <v>194</v>
      </c>
      <c r="G147" s="249"/>
      <c r="H147" s="252">
        <v>840.08699999999999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124</v>
      </c>
      <c r="AU147" s="258" t="s">
        <v>87</v>
      </c>
      <c r="AV147" s="15" t="s">
        <v>122</v>
      </c>
      <c r="AW147" s="15" t="s">
        <v>36</v>
      </c>
      <c r="AX147" s="15" t="s">
        <v>85</v>
      </c>
      <c r="AY147" s="258" t="s">
        <v>116</v>
      </c>
    </row>
    <row r="148" s="2" customFormat="1" ht="24.15" customHeight="1">
      <c r="A148" s="38"/>
      <c r="B148" s="39"/>
      <c r="C148" s="212" t="s">
        <v>195</v>
      </c>
      <c r="D148" s="212" t="s">
        <v>118</v>
      </c>
      <c r="E148" s="213" t="s">
        <v>196</v>
      </c>
      <c r="F148" s="214" t="s">
        <v>197</v>
      </c>
      <c r="G148" s="215" t="s">
        <v>177</v>
      </c>
      <c r="H148" s="216">
        <v>93.343000000000004</v>
      </c>
      <c r="I148" s="217"/>
      <c r="J148" s="218">
        <f>ROUND(I148*H148,2)</f>
        <v>0</v>
      </c>
      <c r="K148" s="219"/>
      <c r="L148" s="44"/>
      <c r="M148" s="220" t="s">
        <v>1</v>
      </c>
      <c r="N148" s="221" t="s">
        <v>45</v>
      </c>
      <c r="O148" s="91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122</v>
      </c>
      <c r="AT148" s="224" t="s">
        <v>118</v>
      </c>
      <c r="AU148" s="224" t="s">
        <v>87</v>
      </c>
      <c r="AY148" s="17" t="s">
        <v>116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85</v>
      </c>
      <c r="BK148" s="225">
        <f>ROUND(I148*H148,2)</f>
        <v>0</v>
      </c>
      <c r="BL148" s="17" t="s">
        <v>122</v>
      </c>
      <c r="BM148" s="224" t="s">
        <v>198</v>
      </c>
    </row>
    <row r="149" s="14" customFormat="1">
      <c r="A149" s="14"/>
      <c r="B149" s="238"/>
      <c r="C149" s="239"/>
      <c r="D149" s="228" t="s">
        <v>124</v>
      </c>
      <c r="E149" s="240" t="s">
        <v>1</v>
      </c>
      <c r="F149" s="241" t="s">
        <v>199</v>
      </c>
      <c r="G149" s="239"/>
      <c r="H149" s="240" t="s">
        <v>1</v>
      </c>
      <c r="I149" s="242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124</v>
      </c>
      <c r="AU149" s="247" t="s">
        <v>87</v>
      </c>
      <c r="AV149" s="14" t="s">
        <v>85</v>
      </c>
      <c r="AW149" s="14" t="s">
        <v>36</v>
      </c>
      <c r="AX149" s="14" t="s">
        <v>80</v>
      </c>
      <c r="AY149" s="247" t="s">
        <v>116</v>
      </c>
    </row>
    <row r="150" s="14" customFormat="1">
      <c r="A150" s="14"/>
      <c r="B150" s="238"/>
      <c r="C150" s="239"/>
      <c r="D150" s="228" t="s">
        <v>124</v>
      </c>
      <c r="E150" s="240" t="s">
        <v>1</v>
      </c>
      <c r="F150" s="241" t="s">
        <v>190</v>
      </c>
      <c r="G150" s="239"/>
      <c r="H150" s="240" t="s">
        <v>1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124</v>
      </c>
      <c r="AU150" s="247" t="s">
        <v>87</v>
      </c>
      <c r="AV150" s="14" t="s">
        <v>85</v>
      </c>
      <c r="AW150" s="14" t="s">
        <v>36</v>
      </c>
      <c r="AX150" s="14" t="s">
        <v>80</v>
      </c>
      <c r="AY150" s="247" t="s">
        <v>116</v>
      </c>
    </row>
    <row r="151" s="13" customFormat="1">
      <c r="A151" s="13"/>
      <c r="B151" s="226"/>
      <c r="C151" s="227"/>
      <c r="D151" s="228" t="s">
        <v>124</v>
      </c>
      <c r="E151" s="229" t="s">
        <v>1</v>
      </c>
      <c r="F151" s="230" t="s">
        <v>200</v>
      </c>
      <c r="G151" s="227"/>
      <c r="H151" s="231">
        <v>2.484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124</v>
      </c>
      <c r="AU151" s="237" t="s">
        <v>87</v>
      </c>
      <c r="AV151" s="13" t="s">
        <v>87</v>
      </c>
      <c r="AW151" s="13" t="s">
        <v>36</v>
      </c>
      <c r="AX151" s="13" t="s">
        <v>80</v>
      </c>
      <c r="AY151" s="237" t="s">
        <v>116</v>
      </c>
    </row>
    <row r="152" s="14" customFormat="1">
      <c r="A152" s="14"/>
      <c r="B152" s="238"/>
      <c r="C152" s="239"/>
      <c r="D152" s="228" t="s">
        <v>124</v>
      </c>
      <c r="E152" s="240" t="s">
        <v>1</v>
      </c>
      <c r="F152" s="241" t="s">
        <v>192</v>
      </c>
      <c r="G152" s="239"/>
      <c r="H152" s="240" t="s">
        <v>1</v>
      </c>
      <c r="I152" s="242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124</v>
      </c>
      <c r="AU152" s="247" t="s">
        <v>87</v>
      </c>
      <c r="AV152" s="14" t="s">
        <v>85</v>
      </c>
      <c r="AW152" s="14" t="s">
        <v>36</v>
      </c>
      <c r="AX152" s="14" t="s">
        <v>80</v>
      </c>
      <c r="AY152" s="247" t="s">
        <v>116</v>
      </c>
    </row>
    <row r="153" s="13" customFormat="1">
      <c r="A153" s="13"/>
      <c r="B153" s="226"/>
      <c r="C153" s="227"/>
      <c r="D153" s="228" t="s">
        <v>124</v>
      </c>
      <c r="E153" s="229" t="s">
        <v>1</v>
      </c>
      <c r="F153" s="230" t="s">
        <v>201</v>
      </c>
      <c r="G153" s="227"/>
      <c r="H153" s="231">
        <v>90.858999999999995</v>
      </c>
      <c r="I153" s="232"/>
      <c r="J153" s="227"/>
      <c r="K153" s="227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124</v>
      </c>
      <c r="AU153" s="237" t="s">
        <v>87</v>
      </c>
      <c r="AV153" s="13" t="s">
        <v>87</v>
      </c>
      <c r="AW153" s="13" t="s">
        <v>36</v>
      </c>
      <c r="AX153" s="13" t="s">
        <v>80</v>
      </c>
      <c r="AY153" s="237" t="s">
        <v>116</v>
      </c>
    </row>
    <row r="154" s="15" customFormat="1">
      <c r="A154" s="15"/>
      <c r="B154" s="248"/>
      <c r="C154" s="249"/>
      <c r="D154" s="228" t="s">
        <v>124</v>
      </c>
      <c r="E154" s="250" t="s">
        <v>1</v>
      </c>
      <c r="F154" s="251" t="s">
        <v>194</v>
      </c>
      <c r="G154" s="249"/>
      <c r="H154" s="252">
        <v>93.342999999999989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124</v>
      </c>
      <c r="AU154" s="258" t="s">
        <v>87</v>
      </c>
      <c r="AV154" s="15" t="s">
        <v>122</v>
      </c>
      <c r="AW154" s="15" t="s">
        <v>36</v>
      </c>
      <c r="AX154" s="15" t="s">
        <v>85</v>
      </c>
      <c r="AY154" s="258" t="s">
        <v>116</v>
      </c>
    </row>
    <row r="155" s="2" customFormat="1" ht="33" customHeight="1">
      <c r="A155" s="38"/>
      <c r="B155" s="39"/>
      <c r="C155" s="212" t="s">
        <v>202</v>
      </c>
      <c r="D155" s="212" t="s">
        <v>118</v>
      </c>
      <c r="E155" s="213" t="s">
        <v>203</v>
      </c>
      <c r="F155" s="214" t="s">
        <v>204</v>
      </c>
      <c r="G155" s="215" t="s">
        <v>177</v>
      </c>
      <c r="H155" s="216">
        <v>424.39999999999998</v>
      </c>
      <c r="I155" s="217"/>
      <c r="J155" s="218">
        <f>ROUND(I155*H155,2)</f>
        <v>0</v>
      </c>
      <c r="K155" s="219"/>
      <c r="L155" s="44"/>
      <c r="M155" s="220" t="s">
        <v>1</v>
      </c>
      <c r="N155" s="221" t="s">
        <v>45</v>
      </c>
      <c r="O155" s="91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4" t="s">
        <v>122</v>
      </c>
      <c r="AT155" s="224" t="s">
        <v>118</v>
      </c>
      <c r="AU155" s="224" t="s">
        <v>87</v>
      </c>
      <c r="AY155" s="17" t="s">
        <v>116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7" t="s">
        <v>85</v>
      </c>
      <c r="BK155" s="225">
        <f>ROUND(I155*H155,2)</f>
        <v>0</v>
      </c>
      <c r="BL155" s="17" t="s">
        <v>122</v>
      </c>
      <c r="BM155" s="224" t="s">
        <v>205</v>
      </c>
    </row>
    <row r="156" s="13" customFormat="1">
      <c r="A156" s="13"/>
      <c r="B156" s="226"/>
      <c r="C156" s="227"/>
      <c r="D156" s="228" t="s">
        <v>124</v>
      </c>
      <c r="E156" s="229" t="s">
        <v>1</v>
      </c>
      <c r="F156" s="230" t="s">
        <v>206</v>
      </c>
      <c r="G156" s="227"/>
      <c r="H156" s="231">
        <v>424.39999999999998</v>
      </c>
      <c r="I156" s="232"/>
      <c r="J156" s="227"/>
      <c r="K156" s="227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124</v>
      </c>
      <c r="AU156" s="237" t="s">
        <v>87</v>
      </c>
      <c r="AV156" s="13" t="s">
        <v>87</v>
      </c>
      <c r="AW156" s="13" t="s">
        <v>36</v>
      </c>
      <c r="AX156" s="13" t="s">
        <v>85</v>
      </c>
      <c r="AY156" s="237" t="s">
        <v>116</v>
      </c>
    </row>
    <row r="157" s="2" customFormat="1" ht="33" customHeight="1">
      <c r="A157" s="38"/>
      <c r="B157" s="39"/>
      <c r="C157" s="212" t="s">
        <v>207</v>
      </c>
      <c r="D157" s="212" t="s">
        <v>118</v>
      </c>
      <c r="E157" s="213" t="s">
        <v>208</v>
      </c>
      <c r="F157" s="214" t="s">
        <v>209</v>
      </c>
      <c r="G157" s="215" t="s">
        <v>177</v>
      </c>
      <c r="H157" s="216">
        <v>91.108999999999995</v>
      </c>
      <c r="I157" s="217"/>
      <c r="J157" s="218">
        <f>ROUND(I157*H157,2)</f>
        <v>0</v>
      </c>
      <c r="K157" s="219"/>
      <c r="L157" s="44"/>
      <c r="M157" s="220" t="s">
        <v>1</v>
      </c>
      <c r="N157" s="221" t="s">
        <v>45</v>
      </c>
      <c r="O157" s="91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4" t="s">
        <v>122</v>
      </c>
      <c r="AT157" s="224" t="s">
        <v>118</v>
      </c>
      <c r="AU157" s="224" t="s">
        <v>87</v>
      </c>
      <c r="AY157" s="17" t="s">
        <v>116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85</v>
      </c>
      <c r="BK157" s="225">
        <f>ROUND(I157*H157,2)</f>
        <v>0</v>
      </c>
      <c r="BL157" s="17" t="s">
        <v>122</v>
      </c>
      <c r="BM157" s="224" t="s">
        <v>210</v>
      </c>
    </row>
    <row r="158" s="14" customFormat="1">
      <c r="A158" s="14"/>
      <c r="B158" s="238"/>
      <c r="C158" s="239"/>
      <c r="D158" s="228" t="s">
        <v>124</v>
      </c>
      <c r="E158" s="240" t="s">
        <v>1</v>
      </c>
      <c r="F158" s="241" t="s">
        <v>211</v>
      </c>
      <c r="G158" s="239"/>
      <c r="H158" s="240" t="s">
        <v>1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124</v>
      </c>
      <c r="AU158" s="247" t="s">
        <v>87</v>
      </c>
      <c r="AV158" s="14" t="s">
        <v>85</v>
      </c>
      <c r="AW158" s="14" t="s">
        <v>36</v>
      </c>
      <c r="AX158" s="14" t="s">
        <v>80</v>
      </c>
      <c r="AY158" s="247" t="s">
        <v>116</v>
      </c>
    </row>
    <row r="159" s="14" customFormat="1">
      <c r="A159" s="14"/>
      <c r="B159" s="238"/>
      <c r="C159" s="239"/>
      <c r="D159" s="228" t="s">
        <v>124</v>
      </c>
      <c r="E159" s="240" t="s">
        <v>1</v>
      </c>
      <c r="F159" s="241" t="s">
        <v>212</v>
      </c>
      <c r="G159" s="239"/>
      <c r="H159" s="240" t="s">
        <v>1</v>
      </c>
      <c r="I159" s="242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124</v>
      </c>
      <c r="AU159" s="247" t="s">
        <v>87</v>
      </c>
      <c r="AV159" s="14" t="s">
        <v>85</v>
      </c>
      <c r="AW159" s="14" t="s">
        <v>36</v>
      </c>
      <c r="AX159" s="14" t="s">
        <v>80</v>
      </c>
      <c r="AY159" s="247" t="s">
        <v>116</v>
      </c>
    </row>
    <row r="160" s="13" customFormat="1">
      <c r="A160" s="13"/>
      <c r="B160" s="226"/>
      <c r="C160" s="227"/>
      <c r="D160" s="228" t="s">
        <v>124</v>
      </c>
      <c r="E160" s="229" t="s">
        <v>1</v>
      </c>
      <c r="F160" s="230" t="s">
        <v>213</v>
      </c>
      <c r="G160" s="227"/>
      <c r="H160" s="231">
        <v>9.8819999999999997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124</v>
      </c>
      <c r="AU160" s="237" t="s">
        <v>87</v>
      </c>
      <c r="AV160" s="13" t="s">
        <v>87</v>
      </c>
      <c r="AW160" s="13" t="s">
        <v>36</v>
      </c>
      <c r="AX160" s="13" t="s">
        <v>80</v>
      </c>
      <c r="AY160" s="237" t="s">
        <v>116</v>
      </c>
    </row>
    <row r="161" s="14" customFormat="1">
      <c r="A161" s="14"/>
      <c r="B161" s="238"/>
      <c r="C161" s="239"/>
      <c r="D161" s="228" t="s">
        <v>124</v>
      </c>
      <c r="E161" s="240" t="s">
        <v>1</v>
      </c>
      <c r="F161" s="241" t="s">
        <v>214</v>
      </c>
      <c r="G161" s="239"/>
      <c r="H161" s="240" t="s">
        <v>1</v>
      </c>
      <c r="I161" s="242"/>
      <c r="J161" s="239"/>
      <c r="K161" s="239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124</v>
      </c>
      <c r="AU161" s="247" t="s">
        <v>87</v>
      </c>
      <c r="AV161" s="14" t="s">
        <v>85</v>
      </c>
      <c r="AW161" s="14" t="s">
        <v>36</v>
      </c>
      <c r="AX161" s="14" t="s">
        <v>80</v>
      </c>
      <c r="AY161" s="247" t="s">
        <v>116</v>
      </c>
    </row>
    <row r="162" s="13" customFormat="1">
      <c r="A162" s="13"/>
      <c r="B162" s="226"/>
      <c r="C162" s="227"/>
      <c r="D162" s="228" t="s">
        <v>124</v>
      </c>
      <c r="E162" s="229" t="s">
        <v>1</v>
      </c>
      <c r="F162" s="230" t="s">
        <v>215</v>
      </c>
      <c r="G162" s="227"/>
      <c r="H162" s="231">
        <v>12.744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124</v>
      </c>
      <c r="AU162" s="237" t="s">
        <v>87</v>
      </c>
      <c r="AV162" s="13" t="s">
        <v>87</v>
      </c>
      <c r="AW162" s="13" t="s">
        <v>36</v>
      </c>
      <c r="AX162" s="13" t="s">
        <v>80</v>
      </c>
      <c r="AY162" s="237" t="s">
        <v>116</v>
      </c>
    </row>
    <row r="163" s="14" customFormat="1">
      <c r="A163" s="14"/>
      <c r="B163" s="238"/>
      <c r="C163" s="239"/>
      <c r="D163" s="228" t="s">
        <v>124</v>
      </c>
      <c r="E163" s="240" t="s">
        <v>1</v>
      </c>
      <c r="F163" s="241" t="s">
        <v>216</v>
      </c>
      <c r="G163" s="239"/>
      <c r="H163" s="240" t="s">
        <v>1</v>
      </c>
      <c r="I163" s="242"/>
      <c r="J163" s="239"/>
      <c r="K163" s="239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124</v>
      </c>
      <c r="AU163" s="247" t="s">
        <v>87</v>
      </c>
      <c r="AV163" s="14" t="s">
        <v>85</v>
      </c>
      <c r="AW163" s="14" t="s">
        <v>36</v>
      </c>
      <c r="AX163" s="14" t="s">
        <v>80</v>
      </c>
      <c r="AY163" s="247" t="s">
        <v>116</v>
      </c>
    </row>
    <row r="164" s="13" customFormat="1">
      <c r="A164" s="13"/>
      <c r="B164" s="226"/>
      <c r="C164" s="227"/>
      <c r="D164" s="228" t="s">
        <v>124</v>
      </c>
      <c r="E164" s="229" t="s">
        <v>1</v>
      </c>
      <c r="F164" s="230" t="s">
        <v>217</v>
      </c>
      <c r="G164" s="227"/>
      <c r="H164" s="231">
        <v>3.8660000000000001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124</v>
      </c>
      <c r="AU164" s="237" t="s">
        <v>87</v>
      </c>
      <c r="AV164" s="13" t="s">
        <v>87</v>
      </c>
      <c r="AW164" s="13" t="s">
        <v>36</v>
      </c>
      <c r="AX164" s="13" t="s">
        <v>80</v>
      </c>
      <c r="AY164" s="237" t="s">
        <v>116</v>
      </c>
    </row>
    <row r="165" s="13" customFormat="1">
      <c r="A165" s="13"/>
      <c r="B165" s="226"/>
      <c r="C165" s="227"/>
      <c r="D165" s="228" t="s">
        <v>124</v>
      </c>
      <c r="E165" s="229" t="s">
        <v>1</v>
      </c>
      <c r="F165" s="230" t="s">
        <v>218</v>
      </c>
      <c r="G165" s="227"/>
      <c r="H165" s="231">
        <v>3.8450000000000002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124</v>
      </c>
      <c r="AU165" s="237" t="s">
        <v>87</v>
      </c>
      <c r="AV165" s="13" t="s">
        <v>87</v>
      </c>
      <c r="AW165" s="13" t="s">
        <v>36</v>
      </c>
      <c r="AX165" s="13" t="s">
        <v>80</v>
      </c>
      <c r="AY165" s="237" t="s">
        <v>116</v>
      </c>
    </row>
    <row r="166" s="13" customFormat="1">
      <c r="A166" s="13"/>
      <c r="B166" s="226"/>
      <c r="C166" s="227"/>
      <c r="D166" s="228" t="s">
        <v>124</v>
      </c>
      <c r="E166" s="229" t="s">
        <v>1</v>
      </c>
      <c r="F166" s="230" t="s">
        <v>219</v>
      </c>
      <c r="G166" s="227"/>
      <c r="H166" s="231">
        <v>3.2349999999999999</v>
      </c>
      <c r="I166" s="232"/>
      <c r="J166" s="227"/>
      <c r="K166" s="227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124</v>
      </c>
      <c r="AU166" s="237" t="s">
        <v>87</v>
      </c>
      <c r="AV166" s="13" t="s">
        <v>87</v>
      </c>
      <c r="AW166" s="13" t="s">
        <v>36</v>
      </c>
      <c r="AX166" s="13" t="s">
        <v>80</v>
      </c>
      <c r="AY166" s="237" t="s">
        <v>116</v>
      </c>
    </row>
    <row r="167" s="13" customFormat="1">
      <c r="A167" s="13"/>
      <c r="B167" s="226"/>
      <c r="C167" s="227"/>
      <c r="D167" s="228" t="s">
        <v>124</v>
      </c>
      <c r="E167" s="229" t="s">
        <v>1</v>
      </c>
      <c r="F167" s="230" t="s">
        <v>220</v>
      </c>
      <c r="G167" s="227"/>
      <c r="H167" s="231">
        <v>3.0670000000000002</v>
      </c>
      <c r="I167" s="232"/>
      <c r="J167" s="227"/>
      <c r="K167" s="227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124</v>
      </c>
      <c r="AU167" s="237" t="s">
        <v>87</v>
      </c>
      <c r="AV167" s="13" t="s">
        <v>87</v>
      </c>
      <c r="AW167" s="13" t="s">
        <v>36</v>
      </c>
      <c r="AX167" s="13" t="s">
        <v>80</v>
      </c>
      <c r="AY167" s="237" t="s">
        <v>116</v>
      </c>
    </row>
    <row r="168" s="13" customFormat="1">
      <c r="A168" s="13"/>
      <c r="B168" s="226"/>
      <c r="C168" s="227"/>
      <c r="D168" s="228" t="s">
        <v>124</v>
      </c>
      <c r="E168" s="229" t="s">
        <v>1</v>
      </c>
      <c r="F168" s="230" t="s">
        <v>221</v>
      </c>
      <c r="G168" s="227"/>
      <c r="H168" s="231">
        <v>2.1869999999999998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124</v>
      </c>
      <c r="AU168" s="237" t="s">
        <v>87</v>
      </c>
      <c r="AV168" s="13" t="s">
        <v>87</v>
      </c>
      <c r="AW168" s="13" t="s">
        <v>36</v>
      </c>
      <c r="AX168" s="13" t="s">
        <v>80</v>
      </c>
      <c r="AY168" s="237" t="s">
        <v>116</v>
      </c>
    </row>
    <row r="169" s="13" customFormat="1">
      <c r="A169" s="13"/>
      <c r="B169" s="226"/>
      <c r="C169" s="227"/>
      <c r="D169" s="228" t="s">
        <v>124</v>
      </c>
      <c r="E169" s="229" t="s">
        <v>1</v>
      </c>
      <c r="F169" s="230" t="s">
        <v>222</v>
      </c>
      <c r="G169" s="227"/>
      <c r="H169" s="231">
        <v>1.647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124</v>
      </c>
      <c r="AU169" s="237" t="s">
        <v>87</v>
      </c>
      <c r="AV169" s="13" t="s">
        <v>87</v>
      </c>
      <c r="AW169" s="13" t="s">
        <v>36</v>
      </c>
      <c r="AX169" s="13" t="s">
        <v>80</v>
      </c>
      <c r="AY169" s="237" t="s">
        <v>116</v>
      </c>
    </row>
    <row r="170" s="13" customFormat="1">
      <c r="A170" s="13"/>
      <c r="B170" s="226"/>
      <c r="C170" s="227"/>
      <c r="D170" s="228" t="s">
        <v>124</v>
      </c>
      <c r="E170" s="229" t="s">
        <v>1</v>
      </c>
      <c r="F170" s="230" t="s">
        <v>223</v>
      </c>
      <c r="G170" s="227"/>
      <c r="H170" s="231">
        <v>1.7709999999999999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124</v>
      </c>
      <c r="AU170" s="237" t="s">
        <v>87</v>
      </c>
      <c r="AV170" s="13" t="s">
        <v>87</v>
      </c>
      <c r="AW170" s="13" t="s">
        <v>36</v>
      </c>
      <c r="AX170" s="13" t="s">
        <v>80</v>
      </c>
      <c r="AY170" s="237" t="s">
        <v>116</v>
      </c>
    </row>
    <row r="171" s="13" customFormat="1">
      <c r="A171" s="13"/>
      <c r="B171" s="226"/>
      <c r="C171" s="227"/>
      <c r="D171" s="228" t="s">
        <v>124</v>
      </c>
      <c r="E171" s="229" t="s">
        <v>1</v>
      </c>
      <c r="F171" s="230" t="s">
        <v>224</v>
      </c>
      <c r="G171" s="227"/>
      <c r="H171" s="231">
        <v>2.214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124</v>
      </c>
      <c r="AU171" s="237" t="s">
        <v>87</v>
      </c>
      <c r="AV171" s="13" t="s">
        <v>87</v>
      </c>
      <c r="AW171" s="13" t="s">
        <v>36</v>
      </c>
      <c r="AX171" s="13" t="s">
        <v>80</v>
      </c>
      <c r="AY171" s="237" t="s">
        <v>116</v>
      </c>
    </row>
    <row r="172" s="13" customFormat="1">
      <c r="A172" s="13"/>
      <c r="B172" s="226"/>
      <c r="C172" s="227"/>
      <c r="D172" s="228" t="s">
        <v>124</v>
      </c>
      <c r="E172" s="229" t="s">
        <v>1</v>
      </c>
      <c r="F172" s="230" t="s">
        <v>225</v>
      </c>
      <c r="G172" s="227"/>
      <c r="H172" s="231">
        <v>3.1859999999999999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124</v>
      </c>
      <c r="AU172" s="237" t="s">
        <v>87</v>
      </c>
      <c r="AV172" s="13" t="s">
        <v>87</v>
      </c>
      <c r="AW172" s="13" t="s">
        <v>36</v>
      </c>
      <c r="AX172" s="13" t="s">
        <v>80</v>
      </c>
      <c r="AY172" s="237" t="s">
        <v>116</v>
      </c>
    </row>
    <row r="173" s="13" customFormat="1">
      <c r="A173" s="13"/>
      <c r="B173" s="226"/>
      <c r="C173" s="227"/>
      <c r="D173" s="228" t="s">
        <v>124</v>
      </c>
      <c r="E173" s="229" t="s">
        <v>1</v>
      </c>
      <c r="F173" s="230" t="s">
        <v>226</v>
      </c>
      <c r="G173" s="227"/>
      <c r="H173" s="231">
        <v>2.8999999999999999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124</v>
      </c>
      <c r="AU173" s="237" t="s">
        <v>87</v>
      </c>
      <c r="AV173" s="13" t="s">
        <v>87</v>
      </c>
      <c r="AW173" s="13" t="s">
        <v>36</v>
      </c>
      <c r="AX173" s="13" t="s">
        <v>80</v>
      </c>
      <c r="AY173" s="237" t="s">
        <v>116</v>
      </c>
    </row>
    <row r="174" s="13" customFormat="1">
      <c r="A174" s="13"/>
      <c r="B174" s="226"/>
      <c r="C174" s="227"/>
      <c r="D174" s="228" t="s">
        <v>124</v>
      </c>
      <c r="E174" s="229" t="s">
        <v>1</v>
      </c>
      <c r="F174" s="230" t="s">
        <v>227</v>
      </c>
      <c r="G174" s="227"/>
      <c r="H174" s="231">
        <v>2.6949999999999998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124</v>
      </c>
      <c r="AU174" s="237" t="s">
        <v>87</v>
      </c>
      <c r="AV174" s="13" t="s">
        <v>87</v>
      </c>
      <c r="AW174" s="13" t="s">
        <v>36</v>
      </c>
      <c r="AX174" s="13" t="s">
        <v>80</v>
      </c>
      <c r="AY174" s="237" t="s">
        <v>116</v>
      </c>
    </row>
    <row r="175" s="13" customFormat="1">
      <c r="A175" s="13"/>
      <c r="B175" s="226"/>
      <c r="C175" s="227"/>
      <c r="D175" s="228" t="s">
        <v>124</v>
      </c>
      <c r="E175" s="229" t="s">
        <v>1</v>
      </c>
      <c r="F175" s="230" t="s">
        <v>228</v>
      </c>
      <c r="G175" s="227"/>
      <c r="H175" s="231">
        <v>3.0459999999999998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124</v>
      </c>
      <c r="AU175" s="237" t="s">
        <v>87</v>
      </c>
      <c r="AV175" s="13" t="s">
        <v>87</v>
      </c>
      <c r="AW175" s="13" t="s">
        <v>36</v>
      </c>
      <c r="AX175" s="13" t="s">
        <v>80</v>
      </c>
      <c r="AY175" s="237" t="s">
        <v>116</v>
      </c>
    </row>
    <row r="176" s="13" customFormat="1">
      <c r="A176" s="13"/>
      <c r="B176" s="226"/>
      <c r="C176" s="227"/>
      <c r="D176" s="228" t="s">
        <v>124</v>
      </c>
      <c r="E176" s="229" t="s">
        <v>1</v>
      </c>
      <c r="F176" s="230" t="s">
        <v>229</v>
      </c>
      <c r="G176" s="227"/>
      <c r="H176" s="231">
        <v>3.1269999999999998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124</v>
      </c>
      <c r="AU176" s="237" t="s">
        <v>87</v>
      </c>
      <c r="AV176" s="13" t="s">
        <v>87</v>
      </c>
      <c r="AW176" s="13" t="s">
        <v>36</v>
      </c>
      <c r="AX176" s="13" t="s">
        <v>80</v>
      </c>
      <c r="AY176" s="237" t="s">
        <v>116</v>
      </c>
    </row>
    <row r="177" s="13" customFormat="1">
      <c r="A177" s="13"/>
      <c r="B177" s="226"/>
      <c r="C177" s="227"/>
      <c r="D177" s="228" t="s">
        <v>124</v>
      </c>
      <c r="E177" s="229" t="s">
        <v>1</v>
      </c>
      <c r="F177" s="230" t="s">
        <v>230</v>
      </c>
      <c r="G177" s="227"/>
      <c r="H177" s="231">
        <v>3.04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124</v>
      </c>
      <c r="AU177" s="237" t="s">
        <v>87</v>
      </c>
      <c r="AV177" s="13" t="s">
        <v>87</v>
      </c>
      <c r="AW177" s="13" t="s">
        <v>36</v>
      </c>
      <c r="AX177" s="13" t="s">
        <v>80</v>
      </c>
      <c r="AY177" s="237" t="s">
        <v>116</v>
      </c>
    </row>
    <row r="178" s="13" customFormat="1">
      <c r="A178" s="13"/>
      <c r="B178" s="226"/>
      <c r="C178" s="227"/>
      <c r="D178" s="228" t="s">
        <v>124</v>
      </c>
      <c r="E178" s="229" t="s">
        <v>1</v>
      </c>
      <c r="F178" s="230" t="s">
        <v>231</v>
      </c>
      <c r="G178" s="227"/>
      <c r="H178" s="231">
        <v>2.6030000000000002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124</v>
      </c>
      <c r="AU178" s="237" t="s">
        <v>87</v>
      </c>
      <c r="AV178" s="13" t="s">
        <v>87</v>
      </c>
      <c r="AW178" s="13" t="s">
        <v>36</v>
      </c>
      <c r="AX178" s="13" t="s">
        <v>80</v>
      </c>
      <c r="AY178" s="237" t="s">
        <v>116</v>
      </c>
    </row>
    <row r="179" s="13" customFormat="1">
      <c r="A179" s="13"/>
      <c r="B179" s="226"/>
      <c r="C179" s="227"/>
      <c r="D179" s="228" t="s">
        <v>124</v>
      </c>
      <c r="E179" s="229" t="s">
        <v>1</v>
      </c>
      <c r="F179" s="230" t="s">
        <v>232</v>
      </c>
      <c r="G179" s="227"/>
      <c r="H179" s="231">
        <v>2.581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124</v>
      </c>
      <c r="AU179" s="237" t="s">
        <v>87</v>
      </c>
      <c r="AV179" s="13" t="s">
        <v>87</v>
      </c>
      <c r="AW179" s="13" t="s">
        <v>36</v>
      </c>
      <c r="AX179" s="13" t="s">
        <v>80</v>
      </c>
      <c r="AY179" s="237" t="s">
        <v>116</v>
      </c>
    </row>
    <row r="180" s="13" customFormat="1">
      <c r="A180" s="13"/>
      <c r="B180" s="226"/>
      <c r="C180" s="227"/>
      <c r="D180" s="228" t="s">
        <v>124</v>
      </c>
      <c r="E180" s="229" t="s">
        <v>1</v>
      </c>
      <c r="F180" s="230" t="s">
        <v>233</v>
      </c>
      <c r="G180" s="227"/>
      <c r="H180" s="231">
        <v>2.327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124</v>
      </c>
      <c r="AU180" s="237" t="s">
        <v>87</v>
      </c>
      <c r="AV180" s="13" t="s">
        <v>87</v>
      </c>
      <c r="AW180" s="13" t="s">
        <v>36</v>
      </c>
      <c r="AX180" s="13" t="s">
        <v>80</v>
      </c>
      <c r="AY180" s="237" t="s">
        <v>116</v>
      </c>
    </row>
    <row r="181" s="13" customFormat="1">
      <c r="A181" s="13"/>
      <c r="B181" s="226"/>
      <c r="C181" s="227"/>
      <c r="D181" s="228" t="s">
        <v>124</v>
      </c>
      <c r="E181" s="229" t="s">
        <v>1</v>
      </c>
      <c r="F181" s="230" t="s">
        <v>234</v>
      </c>
      <c r="G181" s="227"/>
      <c r="H181" s="231">
        <v>2.23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124</v>
      </c>
      <c r="AU181" s="237" t="s">
        <v>87</v>
      </c>
      <c r="AV181" s="13" t="s">
        <v>87</v>
      </c>
      <c r="AW181" s="13" t="s">
        <v>36</v>
      </c>
      <c r="AX181" s="13" t="s">
        <v>80</v>
      </c>
      <c r="AY181" s="237" t="s">
        <v>116</v>
      </c>
    </row>
    <row r="182" s="13" customFormat="1">
      <c r="A182" s="13"/>
      <c r="B182" s="226"/>
      <c r="C182" s="227"/>
      <c r="D182" s="228" t="s">
        <v>124</v>
      </c>
      <c r="E182" s="229" t="s">
        <v>1</v>
      </c>
      <c r="F182" s="230" t="s">
        <v>235</v>
      </c>
      <c r="G182" s="227"/>
      <c r="H182" s="231">
        <v>2.101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124</v>
      </c>
      <c r="AU182" s="237" t="s">
        <v>87</v>
      </c>
      <c r="AV182" s="13" t="s">
        <v>87</v>
      </c>
      <c r="AW182" s="13" t="s">
        <v>36</v>
      </c>
      <c r="AX182" s="13" t="s">
        <v>80</v>
      </c>
      <c r="AY182" s="237" t="s">
        <v>116</v>
      </c>
    </row>
    <row r="183" s="13" customFormat="1">
      <c r="A183" s="13"/>
      <c r="B183" s="226"/>
      <c r="C183" s="227"/>
      <c r="D183" s="228" t="s">
        <v>124</v>
      </c>
      <c r="E183" s="229" t="s">
        <v>1</v>
      </c>
      <c r="F183" s="230" t="s">
        <v>236</v>
      </c>
      <c r="G183" s="227"/>
      <c r="H183" s="231">
        <v>2.4300000000000002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124</v>
      </c>
      <c r="AU183" s="237" t="s">
        <v>87</v>
      </c>
      <c r="AV183" s="13" t="s">
        <v>87</v>
      </c>
      <c r="AW183" s="13" t="s">
        <v>36</v>
      </c>
      <c r="AX183" s="13" t="s">
        <v>80</v>
      </c>
      <c r="AY183" s="237" t="s">
        <v>116</v>
      </c>
    </row>
    <row r="184" s="13" customFormat="1">
      <c r="A184" s="13"/>
      <c r="B184" s="226"/>
      <c r="C184" s="227"/>
      <c r="D184" s="228" t="s">
        <v>124</v>
      </c>
      <c r="E184" s="229" t="s">
        <v>1</v>
      </c>
      <c r="F184" s="230" t="s">
        <v>237</v>
      </c>
      <c r="G184" s="227"/>
      <c r="H184" s="231">
        <v>2.1059999999999999</v>
      </c>
      <c r="I184" s="232"/>
      <c r="J184" s="227"/>
      <c r="K184" s="227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124</v>
      </c>
      <c r="AU184" s="237" t="s">
        <v>87</v>
      </c>
      <c r="AV184" s="13" t="s">
        <v>87</v>
      </c>
      <c r="AW184" s="13" t="s">
        <v>36</v>
      </c>
      <c r="AX184" s="13" t="s">
        <v>80</v>
      </c>
      <c r="AY184" s="237" t="s">
        <v>116</v>
      </c>
    </row>
    <row r="185" s="13" customFormat="1">
      <c r="A185" s="13"/>
      <c r="B185" s="226"/>
      <c r="C185" s="227"/>
      <c r="D185" s="228" t="s">
        <v>124</v>
      </c>
      <c r="E185" s="229" t="s">
        <v>1</v>
      </c>
      <c r="F185" s="230" t="s">
        <v>238</v>
      </c>
      <c r="G185" s="227"/>
      <c r="H185" s="231">
        <v>3.1909999999999998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124</v>
      </c>
      <c r="AU185" s="237" t="s">
        <v>87</v>
      </c>
      <c r="AV185" s="13" t="s">
        <v>87</v>
      </c>
      <c r="AW185" s="13" t="s">
        <v>36</v>
      </c>
      <c r="AX185" s="13" t="s">
        <v>80</v>
      </c>
      <c r="AY185" s="237" t="s">
        <v>116</v>
      </c>
    </row>
    <row r="186" s="13" customFormat="1">
      <c r="A186" s="13"/>
      <c r="B186" s="226"/>
      <c r="C186" s="227"/>
      <c r="D186" s="228" t="s">
        <v>124</v>
      </c>
      <c r="E186" s="229" t="s">
        <v>1</v>
      </c>
      <c r="F186" s="230" t="s">
        <v>239</v>
      </c>
      <c r="G186" s="227"/>
      <c r="H186" s="231">
        <v>3.0190000000000001</v>
      </c>
      <c r="I186" s="232"/>
      <c r="J186" s="227"/>
      <c r="K186" s="227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124</v>
      </c>
      <c r="AU186" s="237" t="s">
        <v>87</v>
      </c>
      <c r="AV186" s="13" t="s">
        <v>87</v>
      </c>
      <c r="AW186" s="13" t="s">
        <v>36</v>
      </c>
      <c r="AX186" s="13" t="s">
        <v>80</v>
      </c>
      <c r="AY186" s="237" t="s">
        <v>116</v>
      </c>
    </row>
    <row r="187" s="13" customFormat="1">
      <c r="A187" s="13"/>
      <c r="B187" s="226"/>
      <c r="C187" s="227"/>
      <c r="D187" s="228" t="s">
        <v>124</v>
      </c>
      <c r="E187" s="229" t="s">
        <v>1</v>
      </c>
      <c r="F187" s="230" t="s">
        <v>240</v>
      </c>
      <c r="G187" s="227"/>
      <c r="H187" s="231">
        <v>3.3260000000000001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124</v>
      </c>
      <c r="AU187" s="237" t="s">
        <v>87</v>
      </c>
      <c r="AV187" s="13" t="s">
        <v>87</v>
      </c>
      <c r="AW187" s="13" t="s">
        <v>36</v>
      </c>
      <c r="AX187" s="13" t="s">
        <v>80</v>
      </c>
      <c r="AY187" s="237" t="s">
        <v>116</v>
      </c>
    </row>
    <row r="188" s="13" customFormat="1">
      <c r="A188" s="13"/>
      <c r="B188" s="226"/>
      <c r="C188" s="227"/>
      <c r="D188" s="228" t="s">
        <v>124</v>
      </c>
      <c r="E188" s="229" t="s">
        <v>1</v>
      </c>
      <c r="F188" s="230" t="s">
        <v>241</v>
      </c>
      <c r="G188" s="227"/>
      <c r="H188" s="231">
        <v>2.7429999999999999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124</v>
      </c>
      <c r="AU188" s="237" t="s">
        <v>87</v>
      </c>
      <c r="AV188" s="13" t="s">
        <v>87</v>
      </c>
      <c r="AW188" s="13" t="s">
        <v>36</v>
      </c>
      <c r="AX188" s="13" t="s">
        <v>80</v>
      </c>
      <c r="AY188" s="237" t="s">
        <v>116</v>
      </c>
    </row>
    <row r="189" s="15" customFormat="1">
      <c r="A189" s="15"/>
      <c r="B189" s="248"/>
      <c r="C189" s="249"/>
      <c r="D189" s="228" t="s">
        <v>124</v>
      </c>
      <c r="E189" s="250" t="s">
        <v>1</v>
      </c>
      <c r="F189" s="251" t="s">
        <v>194</v>
      </c>
      <c r="G189" s="249"/>
      <c r="H189" s="252">
        <v>91.108999999999995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8" t="s">
        <v>124</v>
      </c>
      <c r="AU189" s="258" t="s">
        <v>87</v>
      </c>
      <c r="AV189" s="15" t="s">
        <v>122</v>
      </c>
      <c r="AW189" s="15" t="s">
        <v>36</v>
      </c>
      <c r="AX189" s="15" t="s">
        <v>85</v>
      </c>
      <c r="AY189" s="258" t="s">
        <v>116</v>
      </c>
    </row>
    <row r="190" s="2" customFormat="1" ht="33" customHeight="1">
      <c r="A190" s="38"/>
      <c r="B190" s="39"/>
      <c r="C190" s="212" t="s">
        <v>242</v>
      </c>
      <c r="D190" s="212" t="s">
        <v>118</v>
      </c>
      <c r="E190" s="213" t="s">
        <v>243</v>
      </c>
      <c r="F190" s="214" t="s">
        <v>244</v>
      </c>
      <c r="G190" s="215" t="s">
        <v>177</v>
      </c>
      <c r="H190" s="216">
        <v>10.122999999999999</v>
      </c>
      <c r="I190" s="217"/>
      <c r="J190" s="218">
        <f>ROUND(I190*H190,2)</f>
        <v>0</v>
      </c>
      <c r="K190" s="219"/>
      <c r="L190" s="44"/>
      <c r="M190" s="220" t="s">
        <v>1</v>
      </c>
      <c r="N190" s="221" t="s">
        <v>45</v>
      </c>
      <c r="O190" s="91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4" t="s">
        <v>122</v>
      </c>
      <c r="AT190" s="224" t="s">
        <v>118</v>
      </c>
      <c r="AU190" s="224" t="s">
        <v>87</v>
      </c>
      <c r="AY190" s="17" t="s">
        <v>116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85</v>
      </c>
      <c r="BK190" s="225">
        <f>ROUND(I190*H190,2)</f>
        <v>0</v>
      </c>
      <c r="BL190" s="17" t="s">
        <v>122</v>
      </c>
      <c r="BM190" s="224" t="s">
        <v>245</v>
      </c>
    </row>
    <row r="191" s="14" customFormat="1">
      <c r="A191" s="14"/>
      <c r="B191" s="238"/>
      <c r="C191" s="239"/>
      <c r="D191" s="228" t="s">
        <v>124</v>
      </c>
      <c r="E191" s="240" t="s">
        <v>1</v>
      </c>
      <c r="F191" s="241" t="s">
        <v>246</v>
      </c>
      <c r="G191" s="239"/>
      <c r="H191" s="240" t="s">
        <v>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124</v>
      </c>
      <c r="AU191" s="247" t="s">
        <v>87</v>
      </c>
      <c r="AV191" s="14" t="s">
        <v>85</v>
      </c>
      <c r="AW191" s="14" t="s">
        <v>36</v>
      </c>
      <c r="AX191" s="14" t="s">
        <v>80</v>
      </c>
      <c r="AY191" s="247" t="s">
        <v>116</v>
      </c>
    </row>
    <row r="192" s="14" customFormat="1">
      <c r="A192" s="14"/>
      <c r="B192" s="238"/>
      <c r="C192" s="239"/>
      <c r="D192" s="228" t="s">
        <v>124</v>
      </c>
      <c r="E192" s="240" t="s">
        <v>1</v>
      </c>
      <c r="F192" s="241" t="s">
        <v>212</v>
      </c>
      <c r="G192" s="239"/>
      <c r="H192" s="240" t="s">
        <v>1</v>
      </c>
      <c r="I192" s="242"/>
      <c r="J192" s="239"/>
      <c r="K192" s="239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124</v>
      </c>
      <c r="AU192" s="247" t="s">
        <v>87</v>
      </c>
      <c r="AV192" s="14" t="s">
        <v>85</v>
      </c>
      <c r="AW192" s="14" t="s">
        <v>36</v>
      </c>
      <c r="AX192" s="14" t="s">
        <v>80</v>
      </c>
      <c r="AY192" s="247" t="s">
        <v>116</v>
      </c>
    </row>
    <row r="193" s="13" customFormat="1">
      <c r="A193" s="13"/>
      <c r="B193" s="226"/>
      <c r="C193" s="227"/>
      <c r="D193" s="228" t="s">
        <v>124</v>
      </c>
      <c r="E193" s="229" t="s">
        <v>1</v>
      </c>
      <c r="F193" s="230" t="s">
        <v>247</v>
      </c>
      <c r="G193" s="227"/>
      <c r="H193" s="231">
        <v>1.0980000000000001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124</v>
      </c>
      <c r="AU193" s="237" t="s">
        <v>87</v>
      </c>
      <c r="AV193" s="13" t="s">
        <v>87</v>
      </c>
      <c r="AW193" s="13" t="s">
        <v>36</v>
      </c>
      <c r="AX193" s="13" t="s">
        <v>80</v>
      </c>
      <c r="AY193" s="237" t="s">
        <v>116</v>
      </c>
    </row>
    <row r="194" s="14" customFormat="1">
      <c r="A194" s="14"/>
      <c r="B194" s="238"/>
      <c r="C194" s="239"/>
      <c r="D194" s="228" t="s">
        <v>124</v>
      </c>
      <c r="E194" s="240" t="s">
        <v>1</v>
      </c>
      <c r="F194" s="241" t="s">
        <v>214</v>
      </c>
      <c r="G194" s="239"/>
      <c r="H194" s="240" t="s">
        <v>1</v>
      </c>
      <c r="I194" s="242"/>
      <c r="J194" s="239"/>
      <c r="K194" s="239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124</v>
      </c>
      <c r="AU194" s="247" t="s">
        <v>87</v>
      </c>
      <c r="AV194" s="14" t="s">
        <v>85</v>
      </c>
      <c r="AW194" s="14" t="s">
        <v>36</v>
      </c>
      <c r="AX194" s="14" t="s">
        <v>80</v>
      </c>
      <c r="AY194" s="247" t="s">
        <v>116</v>
      </c>
    </row>
    <row r="195" s="13" customFormat="1">
      <c r="A195" s="13"/>
      <c r="B195" s="226"/>
      <c r="C195" s="227"/>
      <c r="D195" s="228" t="s">
        <v>124</v>
      </c>
      <c r="E195" s="229" t="s">
        <v>1</v>
      </c>
      <c r="F195" s="230" t="s">
        <v>248</v>
      </c>
      <c r="G195" s="227"/>
      <c r="H195" s="231">
        <v>1.4159999999999999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124</v>
      </c>
      <c r="AU195" s="237" t="s">
        <v>87</v>
      </c>
      <c r="AV195" s="13" t="s">
        <v>87</v>
      </c>
      <c r="AW195" s="13" t="s">
        <v>36</v>
      </c>
      <c r="AX195" s="13" t="s">
        <v>80</v>
      </c>
      <c r="AY195" s="237" t="s">
        <v>116</v>
      </c>
    </row>
    <row r="196" s="14" customFormat="1">
      <c r="A196" s="14"/>
      <c r="B196" s="238"/>
      <c r="C196" s="239"/>
      <c r="D196" s="228" t="s">
        <v>124</v>
      </c>
      <c r="E196" s="240" t="s">
        <v>1</v>
      </c>
      <c r="F196" s="241" t="s">
        <v>216</v>
      </c>
      <c r="G196" s="239"/>
      <c r="H196" s="240" t="s">
        <v>1</v>
      </c>
      <c r="I196" s="242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124</v>
      </c>
      <c r="AU196" s="247" t="s">
        <v>87</v>
      </c>
      <c r="AV196" s="14" t="s">
        <v>85</v>
      </c>
      <c r="AW196" s="14" t="s">
        <v>36</v>
      </c>
      <c r="AX196" s="14" t="s">
        <v>80</v>
      </c>
      <c r="AY196" s="247" t="s">
        <v>116</v>
      </c>
    </row>
    <row r="197" s="13" customFormat="1">
      <c r="A197" s="13"/>
      <c r="B197" s="226"/>
      <c r="C197" s="227"/>
      <c r="D197" s="228" t="s">
        <v>124</v>
      </c>
      <c r="E197" s="229" t="s">
        <v>1</v>
      </c>
      <c r="F197" s="230" t="s">
        <v>249</v>
      </c>
      <c r="G197" s="227"/>
      <c r="H197" s="231">
        <v>0.42999999999999999</v>
      </c>
      <c r="I197" s="232"/>
      <c r="J197" s="227"/>
      <c r="K197" s="227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124</v>
      </c>
      <c r="AU197" s="237" t="s">
        <v>87</v>
      </c>
      <c r="AV197" s="13" t="s">
        <v>87</v>
      </c>
      <c r="AW197" s="13" t="s">
        <v>36</v>
      </c>
      <c r="AX197" s="13" t="s">
        <v>80</v>
      </c>
      <c r="AY197" s="237" t="s">
        <v>116</v>
      </c>
    </row>
    <row r="198" s="13" customFormat="1">
      <c r="A198" s="13"/>
      <c r="B198" s="226"/>
      <c r="C198" s="227"/>
      <c r="D198" s="228" t="s">
        <v>124</v>
      </c>
      <c r="E198" s="229" t="s">
        <v>1</v>
      </c>
      <c r="F198" s="230" t="s">
        <v>250</v>
      </c>
      <c r="G198" s="227"/>
      <c r="H198" s="231">
        <v>0.42699999999999999</v>
      </c>
      <c r="I198" s="232"/>
      <c r="J198" s="227"/>
      <c r="K198" s="227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124</v>
      </c>
      <c r="AU198" s="237" t="s">
        <v>87</v>
      </c>
      <c r="AV198" s="13" t="s">
        <v>87</v>
      </c>
      <c r="AW198" s="13" t="s">
        <v>36</v>
      </c>
      <c r="AX198" s="13" t="s">
        <v>80</v>
      </c>
      <c r="AY198" s="237" t="s">
        <v>116</v>
      </c>
    </row>
    <row r="199" s="13" customFormat="1">
      <c r="A199" s="13"/>
      <c r="B199" s="226"/>
      <c r="C199" s="227"/>
      <c r="D199" s="228" t="s">
        <v>124</v>
      </c>
      <c r="E199" s="229" t="s">
        <v>1</v>
      </c>
      <c r="F199" s="230" t="s">
        <v>251</v>
      </c>
      <c r="G199" s="227"/>
      <c r="H199" s="231">
        <v>0.35899999999999999</v>
      </c>
      <c r="I199" s="232"/>
      <c r="J199" s="227"/>
      <c r="K199" s="227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124</v>
      </c>
      <c r="AU199" s="237" t="s">
        <v>87</v>
      </c>
      <c r="AV199" s="13" t="s">
        <v>87</v>
      </c>
      <c r="AW199" s="13" t="s">
        <v>36</v>
      </c>
      <c r="AX199" s="13" t="s">
        <v>80</v>
      </c>
      <c r="AY199" s="237" t="s">
        <v>116</v>
      </c>
    </row>
    <row r="200" s="13" customFormat="1">
      <c r="A200" s="13"/>
      <c r="B200" s="226"/>
      <c r="C200" s="227"/>
      <c r="D200" s="228" t="s">
        <v>124</v>
      </c>
      <c r="E200" s="229" t="s">
        <v>1</v>
      </c>
      <c r="F200" s="230" t="s">
        <v>252</v>
      </c>
      <c r="G200" s="227"/>
      <c r="H200" s="231">
        <v>0.34100000000000003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124</v>
      </c>
      <c r="AU200" s="237" t="s">
        <v>87</v>
      </c>
      <c r="AV200" s="13" t="s">
        <v>87</v>
      </c>
      <c r="AW200" s="13" t="s">
        <v>36</v>
      </c>
      <c r="AX200" s="13" t="s">
        <v>80</v>
      </c>
      <c r="AY200" s="237" t="s">
        <v>116</v>
      </c>
    </row>
    <row r="201" s="13" customFormat="1">
      <c r="A201" s="13"/>
      <c r="B201" s="226"/>
      <c r="C201" s="227"/>
      <c r="D201" s="228" t="s">
        <v>124</v>
      </c>
      <c r="E201" s="229" t="s">
        <v>1</v>
      </c>
      <c r="F201" s="230" t="s">
        <v>253</v>
      </c>
      <c r="G201" s="227"/>
      <c r="H201" s="231">
        <v>0.24299999999999999</v>
      </c>
      <c r="I201" s="232"/>
      <c r="J201" s="227"/>
      <c r="K201" s="227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124</v>
      </c>
      <c r="AU201" s="237" t="s">
        <v>87</v>
      </c>
      <c r="AV201" s="13" t="s">
        <v>87</v>
      </c>
      <c r="AW201" s="13" t="s">
        <v>36</v>
      </c>
      <c r="AX201" s="13" t="s">
        <v>80</v>
      </c>
      <c r="AY201" s="237" t="s">
        <v>116</v>
      </c>
    </row>
    <row r="202" s="13" customFormat="1">
      <c r="A202" s="13"/>
      <c r="B202" s="226"/>
      <c r="C202" s="227"/>
      <c r="D202" s="228" t="s">
        <v>124</v>
      </c>
      <c r="E202" s="229" t="s">
        <v>1</v>
      </c>
      <c r="F202" s="230" t="s">
        <v>254</v>
      </c>
      <c r="G202" s="227"/>
      <c r="H202" s="231">
        <v>0.183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124</v>
      </c>
      <c r="AU202" s="237" t="s">
        <v>87</v>
      </c>
      <c r="AV202" s="13" t="s">
        <v>87</v>
      </c>
      <c r="AW202" s="13" t="s">
        <v>36</v>
      </c>
      <c r="AX202" s="13" t="s">
        <v>80</v>
      </c>
      <c r="AY202" s="237" t="s">
        <v>116</v>
      </c>
    </row>
    <row r="203" s="13" customFormat="1">
      <c r="A203" s="13"/>
      <c r="B203" s="226"/>
      <c r="C203" s="227"/>
      <c r="D203" s="228" t="s">
        <v>124</v>
      </c>
      <c r="E203" s="229" t="s">
        <v>1</v>
      </c>
      <c r="F203" s="230" t="s">
        <v>255</v>
      </c>
      <c r="G203" s="227"/>
      <c r="H203" s="231">
        <v>0.19700000000000001</v>
      </c>
      <c r="I203" s="232"/>
      <c r="J203" s="227"/>
      <c r="K203" s="227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124</v>
      </c>
      <c r="AU203" s="237" t="s">
        <v>87</v>
      </c>
      <c r="AV203" s="13" t="s">
        <v>87</v>
      </c>
      <c r="AW203" s="13" t="s">
        <v>36</v>
      </c>
      <c r="AX203" s="13" t="s">
        <v>80</v>
      </c>
      <c r="AY203" s="237" t="s">
        <v>116</v>
      </c>
    </row>
    <row r="204" s="13" customFormat="1">
      <c r="A204" s="13"/>
      <c r="B204" s="226"/>
      <c r="C204" s="227"/>
      <c r="D204" s="228" t="s">
        <v>124</v>
      </c>
      <c r="E204" s="229" t="s">
        <v>1</v>
      </c>
      <c r="F204" s="230" t="s">
        <v>256</v>
      </c>
      <c r="G204" s="227"/>
      <c r="H204" s="231">
        <v>0.246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124</v>
      </c>
      <c r="AU204" s="237" t="s">
        <v>87</v>
      </c>
      <c r="AV204" s="13" t="s">
        <v>87</v>
      </c>
      <c r="AW204" s="13" t="s">
        <v>36</v>
      </c>
      <c r="AX204" s="13" t="s">
        <v>80</v>
      </c>
      <c r="AY204" s="237" t="s">
        <v>116</v>
      </c>
    </row>
    <row r="205" s="13" customFormat="1">
      <c r="A205" s="13"/>
      <c r="B205" s="226"/>
      <c r="C205" s="227"/>
      <c r="D205" s="228" t="s">
        <v>124</v>
      </c>
      <c r="E205" s="229" t="s">
        <v>1</v>
      </c>
      <c r="F205" s="230" t="s">
        <v>257</v>
      </c>
      <c r="G205" s="227"/>
      <c r="H205" s="231">
        <v>0.35399999999999998</v>
      </c>
      <c r="I205" s="232"/>
      <c r="J205" s="227"/>
      <c r="K205" s="227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124</v>
      </c>
      <c r="AU205" s="237" t="s">
        <v>87</v>
      </c>
      <c r="AV205" s="13" t="s">
        <v>87</v>
      </c>
      <c r="AW205" s="13" t="s">
        <v>36</v>
      </c>
      <c r="AX205" s="13" t="s">
        <v>80</v>
      </c>
      <c r="AY205" s="237" t="s">
        <v>116</v>
      </c>
    </row>
    <row r="206" s="13" customFormat="1">
      <c r="A206" s="13"/>
      <c r="B206" s="226"/>
      <c r="C206" s="227"/>
      <c r="D206" s="228" t="s">
        <v>124</v>
      </c>
      <c r="E206" s="229" t="s">
        <v>1</v>
      </c>
      <c r="F206" s="230" t="s">
        <v>258</v>
      </c>
      <c r="G206" s="227"/>
      <c r="H206" s="231">
        <v>0.32200000000000001</v>
      </c>
      <c r="I206" s="232"/>
      <c r="J206" s="227"/>
      <c r="K206" s="227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124</v>
      </c>
      <c r="AU206" s="237" t="s">
        <v>87</v>
      </c>
      <c r="AV206" s="13" t="s">
        <v>87</v>
      </c>
      <c r="AW206" s="13" t="s">
        <v>36</v>
      </c>
      <c r="AX206" s="13" t="s">
        <v>80</v>
      </c>
      <c r="AY206" s="237" t="s">
        <v>116</v>
      </c>
    </row>
    <row r="207" s="13" customFormat="1">
      <c r="A207" s="13"/>
      <c r="B207" s="226"/>
      <c r="C207" s="227"/>
      <c r="D207" s="228" t="s">
        <v>124</v>
      </c>
      <c r="E207" s="229" t="s">
        <v>1</v>
      </c>
      <c r="F207" s="230" t="s">
        <v>259</v>
      </c>
      <c r="G207" s="227"/>
      <c r="H207" s="231">
        <v>0.29899999999999999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124</v>
      </c>
      <c r="AU207" s="237" t="s">
        <v>87</v>
      </c>
      <c r="AV207" s="13" t="s">
        <v>87</v>
      </c>
      <c r="AW207" s="13" t="s">
        <v>36</v>
      </c>
      <c r="AX207" s="13" t="s">
        <v>80</v>
      </c>
      <c r="AY207" s="237" t="s">
        <v>116</v>
      </c>
    </row>
    <row r="208" s="13" customFormat="1">
      <c r="A208" s="13"/>
      <c r="B208" s="226"/>
      <c r="C208" s="227"/>
      <c r="D208" s="228" t="s">
        <v>124</v>
      </c>
      <c r="E208" s="229" t="s">
        <v>1</v>
      </c>
      <c r="F208" s="230" t="s">
        <v>260</v>
      </c>
      <c r="G208" s="227"/>
      <c r="H208" s="231">
        <v>0.33800000000000002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124</v>
      </c>
      <c r="AU208" s="237" t="s">
        <v>87</v>
      </c>
      <c r="AV208" s="13" t="s">
        <v>87</v>
      </c>
      <c r="AW208" s="13" t="s">
        <v>36</v>
      </c>
      <c r="AX208" s="13" t="s">
        <v>80</v>
      </c>
      <c r="AY208" s="237" t="s">
        <v>116</v>
      </c>
    </row>
    <row r="209" s="13" customFormat="1">
      <c r="A209" s="13"/>
      <c r="B209" s="226"/>
      <c r="C209" s="227"/>
      <c r="D209" s="228" t="s">
        <v>124</v>
      </c>
      <c r="E209" s="229" t="s">
        <v>1</v>
      </c>
      <c r="F209" s="230" t="s">
        <v>261</v>
      </c>
      <c r="G209" s="227"/>
      <c r="H209" s="231">
        <v>0.34699999999999998</v>
      </c>
      <c r="I209" s="232"/>
      <c r="J209" s="227"/>
      <c r="K209" s="227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124</v>
      </c>
      <c r="AU209" s="237" t="s">
        <v>87</v>
      </c>
      <c r="AV209" s="13" t="s">
        <v>87</v>
      </c>
      <c r="AW209" s="13" t="s">
        <v>36</v>
      </c>
      <c r="AX209" s="13" t="s">
        <v>80</v>
      </c>
      <c r="AY209" s="237" t="s">
        <v>116</v>
      </c>
    </row>
    <row r="210" s="13" customFormat="1">
      <c r="A210" s="13"/>
      <c r="B210" s="226"/>
      <c r="C210" s="227"/>
      <c r="D210" s="228" t="s">
        <v>124</v>
      </c>
      <c r="E210" s="229" t="s">
        <v>1</v>
      </c>
      <c r="F210" s="230" t="s">
        <v>262</v>
      </c>
      <c r="G210" s="227"/>
      <c r="H210" s="231">
        <v>0.33800000000000002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124</v>
      </c>
      <c r="AU210" s="237" t="s">
        <v>87</v>
      </c>
      <c r="AV210" s="13" t="s">
        <v>87</v>
      </c>
      <c r="AW210" s="13" t="s">
        <v>36</v>
      </c>
      <c r="AX210" s="13" t="s">
        <v>80</v>
      </c>
      <c r="AY210" s="237" t="s">
        <v>116</v>
      </c>
    </row>
    <row r="211" s="13" customFormat="1">
      <c r="A211" s="13"/>
      <c r="B211" s="226"/>
      <c r="C211" s="227"/>
      <c r="D211" s="228" t="s">
        <v>124</v>
      </c>
      <c r="E211" s="229" t="s">
        <v>1</v>
      </c>
      <c r="F211" s="230" t="s">
        <v>263</v>
      </c>
      <c r="G211" s="227"/>
      <c r="H211" s="231">
        <v>0.28899999999999998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124</v>
      </c>
      <c r="AU211" s="237" t="s">
        <v>87</v>
      </c>
      <c r="AV211" s="13" t="s">
        <v>87</v>
      </c>
      <c r="AW211" s="13" t="s">
        <v>36</v>
      </c>
      <c r="AX211" s="13" t="s">
        <v>80</v>
      </c>
      <c r="AY211" s="237" t="s">
        <v>116</v>
      </c>
    </row>
    <row r="212" s="13" customFormat="1">
      <c r="A212" s="13"/>
      <c r="B212" s="226"/>
      <c r="C212" s="227"/>
      <c r="D212" s="228" t="s">
        <v>124</v>
      </c>
      <c r="E212" s="229" t="s">
        <v>1</v>
      </c>
      <c r="F212" s="230" t="s">
        <v>264</v>
      </c>
      <c r="G212" s="227"/>
      <c r="H212" s="231">
        <v>0.28699999999999998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124</v>
      </c>
      <c r="AU212" s="237" t="s">
        <v>87</v>
      </c>
      <c r="AV212" s="13" t="s">
        <v>87</v>
      </c>
      <c r="AW212" s="13" t="s">
        <v>36</v>
      </c>
      <c r="AX212" s="13" t="s">
        <v>80</v>
      </c>
      <c r="AY212" s="237" t="s">
        <v>116</v>
      </c>
    </row>
    <row r="213" s="13" customFormat="1">
      <c r="A213" s="13"/>
      <c r="B213" s="226"/>
      <c r="C213" s="227"/>
      <c r="D213" s="228" t="s">
        <v>124</v>
      </c>
      <c r="E213" s="229" t="s">
        <v>1</v>
      </c>
      <c r="F213" s="230" t="s">
        <v>265</v>
      </c>
      <c r="G213" s="227"/>
      <c r="H213" s="231">
        <v>0.25900000000000001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124</v>
      </c>
      <c r="AU213" s="237" t="s">
        <v>87</v>
      </c>
      <c r="AV213" s="13" t="s">
        <v>87</v>
      </c>
      <c r="AW213" s="13" t="s">
        <v>36</v>
      </c>
      <c r="AX213" s="13" t="s">
        <v>80</v>
      </c>
      <c r="AY213" s="237" t="s">
        <v>116</v>
      </c>
    </row>
    <row r="214" s="13" customFormat="1">
      <c r="A214" s="13"/>
      <c r="B214" s="226"/>
      <c r="C214" s="227"/>
      <c r="D214" s="228" t="s">
        <v>124</v>
      </c>
      <c r="E214" s="229" t="s">
        <v>1</v>
      </c>
      <c r="F214" s="230" t="s">
        <v>266</v>
      </c>
      <c r="G214" s="227"/>
      <c r="H214" s="231">
        <v>0.248</v>
      </c>
      <c r="I214" s="232"/>
      <c r="J214" s="227"/>
      <c r="K214" s="227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124</v>
      </c>
      <c r="AU214" s="237" t="s">
        <v>87</v>
      </c>
      <c r="AV214" s="13" t="s">
        <v>87</v>
      </c>
      <c r="AW214" s="13" t="s">
        <v>36</v>
      </c>
      <c r="AX214" s="13" t="s">
        <v>80</v>
      </c>
      <c r="AY214" s="237" t="s">
        <v>116</v>
      </c>
    </row>
    <row r="215" s="13" customFormat="1">
      <c r="A215" s="13"/>
      <c r="B215" s="226"/>
      <c r="C215" s="227"/>
      <c r="D215" s="228" t="s">
        <v>124</v>
      </c>
      <c r="E215" s="229" t="s">
        <v>1</v>
      </c>
      <c r="F215" s="230" t="s">
        <v>267</v>
      </c>
      <c r="G215" s="227"/>
      <c r="H215" s="231">
        <v>0.23300000000000001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124</v>
      </c>
      <c r="AU215" s="237" t="s">
        <v>87</v>
      </c>
      <c r="AV215" s="13" t="s">
        <v>87</v>
      </c>
      <c r="AW215" s="13" t="s">
        <v>36</v>
      </c>
      <c r="AX215" s="13" t="s">
        <v>80</v>
      </c>
      <c r="AY215" s="237" t="s">
        <v>116</v>
      </c>
    </row>
    <row r="216" s="13" customFormat="1">
      <c r="A216" s="13"/>
      <c r="B216" s="226"/>
      <c r="C216" s="227"/>
      <c r="D216" s="228" t="s">
        <v>124</v>
      </c>
      <c r="E216" s="229" t="s">
        <v>1</v>
      </c>
      <c r="F216" s="230" t="s">
        <v>268</v>
      </c>
      <c r="G216" s="227"/>
      <c r="H216" s="231">
        <v>0.27000000000000002</v>
      </c>
      <c r="I216" s="232"/>
      <c r="J216" s="227"/>
      <c r="K216" s="227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124</v>
      </c>
      <c r="AU216" s="237" t="s">
        <v>87</v>
      </c>
      <c r="AV216" s="13" t="s">
        <v>87</v>
      </c>
      <c r="AW216" s="13" t="s">
        <v>36</v>
      </c>
      <c r="AX216" s="13" t="s">
        <v>80</v>
      </c>
      <c r="AY216" s="237" t="s">
        <v>116</v>
      </c>
    </row>
    <row r="217" s="13" customFormat="1">
      <c r="A217" s="13"/>
      <c r="B217" s="226"/>
      <c r="C217" s="227"/>
      <c r="D217" s="228" t="s">
        <v>124</v>
      </c>
      <c r="E217" s="229" t="s">
        <v>1</v>
      </c>
      <c r="F217" s="230" t="s">
        <v>269</v>
      </c>
      <c r="G217" s="227"/>
      <c r="H217" s="231">
        <v>0.23400000000000001</v>
      </c>
      <c r="I217" s="232"/>
      <c r="J217" s="227"/>
      <c r="K217" s="227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124</v>
      </c>
      <c r="AU217" s="237" t="s">
        <v>87</v>
      </c>
      <c r="AV217" s="13" t="s">
        <v>87</v>
      </c>
      <c r="AW217" s="13" t="s">
        <v>36</v>
      </c>
      <c r="AX217" s="13" t="s">
        <v>80</v>
      </c>
      <c r="AY217" s="237" t="s">
        <v>116</v>
      </c>
    </row>
    <row r="218" s="13" customFormat="1">
      <c r="A218" s="13"/>
      <c r="B218" s="226"/>
      <c r="C218" s="227"/>
      <c r="D218" s="228" t="s">
        <v>124</v>
      </c>
      <c r="E218" s="229" t="s">
        <v>1</v>
      </c>
      <c r="F218" s="230" t="s">
        <v>270</v>
      </c>
      <c r="G218" s="227"/>
      <c r="H218" s="231">
        <v>0.35499999999999998</v>
      </c>
      <c r="I218" s="232"/>
      <c r="J218" s="227"/>
      <c r="K218" s="227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124</v>
      </c>
      <c r="AU218" s="237" t="s">
        <v>87</v>
      </c>
      <c r="AV218" s="13" t="s">
        <v>87</v>
      </c>
      <c r="AW218" s="13" t="s">
        <v>36</v>
      </c>
      <c r="AX218" s="13" t="s">
        <v>80</v>
      </c>
      <c r="AY218" s="237" t="s">
        <v>116</v>
      </c>
    </row>
    <row r="219" s="13" customFormat="1">
      <c r="A219" s="13"/>
      <c r="B219" s="226"/>
      <c r="C219" s="227"/>
      <c r="D219" s="228" t="s">
        <v>124</v>
      </c>
      <c r="E219" s="229" t="s">
        <v>1</v>
      </c>
      <c r="F219" s="230" t="s">
        <v>271</v>
      </c>
      <c r="G219" s="227"/>
      <c r="H219" s="231">
        <v>0.33500000000000002</v>
      </c>
      <c r="I219" s="232"/>
      <c r="J219" s="227"/>
      <c r="K219" s="227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124</v>
      </c>
      <c r="AU219" s="237" t="s">
        <v>87</v>
      </c>
      <c r="AV219" s="13" t="s">
        <v>87</v>
      </c>
      <c r="AW219" s="13" t="s">
        <v>36</v>
      </c>
      <c r="AX219" s="13" t="s">
        <v>80</v>
      </c>
      <c r="AY219" s="237" t="s">
        <v>116</v>
      </c>
    </row>
    <row r="220" s="13" customFormat="1">
      <c r="A220" s="13"/>
      <c r="B220" s="226"/>
      <c r="C220" s="227"/>
      <c r="D220" s="228" t="s">
        <v>124</v>
      </c>
      <c r="E220" s="229" t="s">
        <v>1</v>
      </c>
      <c r="F220" s="230" t="s">
        <v>272</v>
      </c>
      <c r="G220" s="227"/>
      <c r="H220" s="231">
        <v>0.37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124</v>
      </c>
      <c r="AU220" s="237" t="s">
        <v>87</v>
      </c>
      <c r="AV220" s="13" t="s">
        <v>87</v>
      </c>
      <c r="AW220" s="13" t="s">
        <v>36</v>
      </c>
      <c r="AX220" s="13" t="s">
        <v>80</v>
      </c>
      <c r="AY220" s="237" t="s">
        <v>116</v>
      </c>
    </row>
    <row r="221" s="13" customFormat="1">
      <c r="A221" s="13"/>
      <c r="B221" s="226"/>
      <c r="C221" s="227"/>
      <c r="D221" s="228" t="s">
        <v>124</v>
      </c>
      <c r="E221" s="229" t="s">
        <v>1</v>
      </c>
      <c r="F221" s="230" t="s">
        <v>273</v>
      </c>
      <c r="G221" s="227"/>
      <c r="H221" s="231">
        <v>0.30499999999999999</v>
      </c>
      <c r="I221" s="232"/>
      <c r="J221" s="227"/>
      <c r="K221" s="227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124</v>
      </c>
      <c r="AU221" s="237" t="s">
        <v>87</v>
      </c>
      <c r="AV221" s="13" t="s">
        <v>87</v>
      </c>
      <c r="AW221" s="13" t="s">
        <v>36</v>
      </c>
      <c r="AX221" s="13" t="s">
        <v>80</v>
      </c>
      <c r="AY221" s="237" t="s">
        <v>116</v>
      </c>
    </row>
    <row r="222" s="15" customFormat="1">
      <c r="A222" s="15"/>
      <c r="B222" s="248"/>
      <c r="C222" s="249"/>
      <c r="D222" s="228" t="s">
        <v>124</v>
      </c>
      <c r="E222" s="250" t="s">
        <v>1</v>
      </c>
      <c r="F222" s="251" t="s">
        <v>194</v>
      </c>
      <c r="G222" s="249"/>
      <c r="H222" s="252">
        <v>10.123000000000001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8" t="s">
        <v>124</v>
      </c>
      <c r="AU222" s="258" t="s">
        <v>87</v>
      </c>
      <c r="AV222" s="15" t="s">
        <v>122</v>
      </c>
      <c r="AW222" s="15" t="s">
        <v>36</v>
      </c>
      <c r="AX222" s="15" t="s">
        <v>85</v>
      </c>
      <c r="AY222" s="258" t="s">
        <v>116</v>
      </c>
    </row>
    <row r="223" s="2" customFormat="1" ht="24.15" customHeight="1">
      <c r="A223" s="38"/>
      <c r="B223" s="39"/>
      <c r="C223" s="212" t="s">
        <v>274</v>
      </c>
      <c r="D223" s="212" t="s">
        <v>118</v>
      </c>
      <c r="E223" s="213" t="s">
        <v>275</v>
      </c>
      <c r="F223" s="214" t="s">
        <v>276</v>
      </c>
      <c r="G223" s="215" t="s">
        <v>128</v>
      </c>
      <c r="H223" s="216">
        <v>22</v>
      </c>
      <c r="I223" s="217"/>
      <c r="J223" s="218">
        <f>ROUND(I223*H223,2)</f>
        <v>0</v>
      </c>
      <c r="K223" s="219"/>
      <c r="L223" s="44"/>
      <c r="M223" s="220" t="s">
        <v>1</v>
      </c>
      <c r="N223" s="221" t="s">
        <v>45</v>
      </c>
      <c r="O223" s="91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122</v>
      </c>
      <c r="AT223" s="224" t="s">
        <v>118</v>
      </c>
      <c r="AU223" s="224" t="s">
        <v>87</v>
      </c>
      <c r="AY223" s="17" t="s">
        <v>116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85</v>
      </c>
      <c r="BK223" s="225">
        <f>ROUND(I223*H223,2)</f>
        <v>0</v>
      </c>
      <c r="BL223" s="17" t="s">
        <v>122</v>
      </c>
      <c r="BM223" s="224" t="s">
        <v>277</v>
      </c>
    </row>
    <row r="224" s="2" customFormat="1" ht="24.15" customHeight="1">
      <c r="A224" s="38"/>
      <c r="B224" s="39"/>
      <c r="C224" s="212" t="s">
        <v>278</v>
      </c>
      <c r="D224" s="212" t="s">
        <v>118</v>
      </c>
      <c r="E224" s="213" t="s">
        <v>279</v>
      </c>
      <c r="F224" s="214" t="s">
        <v>280</v>
      </c>
      <c r="G224" s="215" t="s">
        <v>128</v>
      </c>
      <c r="H224" s="216">
        <v>15</v>
      </c>
      <c r="I224" s="217"/>
      <c r="J224" s="218">
        <f>ROUND(I224*H224,2)</f>
        <v>0</v>
      </c>
      <c r="K224" s="219"/>
      <c r="L224" s="44"/>
      <c r="M224" s="220" t="s">
        <v>1</v>
      </c>
      <c r="N224" s="221" t="s">
        <v>45</v>
      </c>
      <c r="O224" s="91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4" t="s">
        <v>122</v>
      </c>
      <c r="AT224" s="224" t="s">
        <v>118</v>
      </c>
      <c r="AU224" s="224" t="s">
        <v>87</v>
      </c>
      <c r="AY224" s="17" t="s">
        <v>116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7" t="s">
        <v>85</v>
      </c>
      <c r="BK224" s="225">
        <f>ROUND(I224*H224,2)</f>
        <v>0</v>
      </c>
      <c r="BL224" s="17" t="s">
        <v>122</v>
      </c>
      <c r="BM224" s="224" t="s">
        <v>281</v>
      </c>
    </row>
    <row r="225" s="2" customFormat="1" ht="24.15" customHeight="1">
      <c r="A225" s="38"/>
      <c r="B225" s="39"/>
      <c r="C225" s="212" t="s">
        <v>282</v>
      </c>
      <c r="D225" s="212" t="s">
        <v>118</v>
      </c>
      <c r="E225" s="213" t="s">
        <v>283</v>
      </c>
      <c r="F225" s="214" t="s">
        <v>284</v>
      </c>
      <c r="G225" s="215" t="s">
        <v>128</v>
      </c>
      <c r="H225" s="216">
        <v>7</v>
      </c>
      <c r="I225" s="217"/>
      <c r="J225" s="218">
        <f>ROUND(I225*H225,2)</f>
        <v>0</v>
      </c>
      <c r="K225" s="219"/>
      <c r="L225" s="44"/>
      <c r="M225" s="220" t="s">
        <v>1</v>
      </c>
      <c r="N225" s="221" t="s">
        <v>45</v>
      </c>
      <c r="O225" s="91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4" t="s">
        <v>122</v>
      </c>
      <c r="AT225" s="224" t="s">
        <v>118</v>
      </c>
      <c r="AU225" s="224" t="s">
        <v>87</v>
      </c>
      <c r="AY225" s="17" t="s">
        <v>116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7" t="s">
        <v>85</v>
      </c>
      <c r="BK225" s="225">
        <f>ROUND(I225*H225,2)</f>
        <v>0</v>
      </c>
      <c r="BL225" s="17" t="s">
        <v>122</v>
      </c>
      <c r="BM225" s="224" t="s">
        <v>285</v>
      </c>
    </row>
    <row r="226" s="2" customFormat="1" ht="24.15" customHeight="1">
      <c r="A226" s="38"/>
      <c r="B226" s="39"/>
      <c r="C226" s="212" t="s">
        <v>286</v>
      </c>
      <c r="D226" s="212" t="s">
        <v>118</v>
      </c>
      <c r="E226" s="213" t="s">
        <v>287</v>
      </c>
      <c r="F226" s="214" t="s">
        <v>288</v>
      </c>
      <c r="G226" s="215" t="s">
        <v>128</v>
      </c>
      <c r="H226" s="216">
        <v>2</v>
      </c>
      <c r="I226" s="217"/>
      <c r="J226" s="218">
        <f>ROUND(I226*H226,2)</f>
        <v>0</v>
      </c>
      <c r="K226" s="219"/>
      <c r="L226" s="44"/>
      <c r="M226" s="220" t="s">
        <v>1</v>
      </c>
      <c r="N226" s="221" t="s">
        <v>45</v>
      </c>
      <c r="O226" s="91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4" t="s">
        <v>122</v>
      </c>
      <c r="AT226" s="224" t="s">
        <v>118</v>
      </c>
      <c r="AU226" s="224" t="s">
        <v>87</v>
      </c>
      <c r="AY226" s="17" t="s">
        <v>116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85</v>
      </c>
      <c r="BK226" s="225">
        <f>ROUND(I226*H226,2)</f>
        <v>0</v>
      </c>
      <c r="BL226" s="17" t="s">
        <v>122</v>
      </c>
      <c r="BM226" s="224" t="s">
        <v>289</v>
      </c>
    </row>
    <row r="227" s="2" customFormat="1" ht="24.15" customHeight="1">
      <c r="A227" s="38"/>
      <c r="B227" s="39"/>
      <c r="C227" s="212" t="s">
        <v>290</v>
      </c>
      <c r="D227" s="212" t="s">
        <v>118</v>
      </c>
      <c r="E227" s="213" t="s">
        <v>291</v>
      </c>
      <c r="F227" s="214" t="s">
        <v>292</v>
      </c>
      <c r="G227" s="215" t="s">
        <v>128</v>
      </c>
      <c r="H227" s="216">
        <v>3</v>
      </c>
      <c r="I227" s="217"/>
      <c r="J227" s="218">
        <f>ROUND(I227*H227,2)</f>
        <v>0</v>
      </c>
      <c r="K227" s="219"/>
      <c r="L227" s="44"/>
      <c r="M227" s="220" t="s">
        <v>1</v>
      </c>
      <c r="N227" s="221" t="s">
        <v>45</v>
      </c>
      <c r="O227" s="91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4" t="s">
        <v>122</v>
      </c>
      <c r="AT227" s="224" t="s">
        <v>118</v>
      </c>
      <c r="AU227" s="224" t="s">
        <v>87</v>
      </c>
      <c r="AY227" s="17" t="s">
        <v>116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7" t="s">
        <v>85</v>
      </c>
      <c r="BK227" s="225">
        <f>ROUND(I227*H227,2)</f>
        <v>0</v>
      </c>
      <c r="BL227" s="17" t="s">
        <v>122</v>
      </c>
      <c r="BM227" s="224" t="s">
        <v>293</v>
      </c>
    </row>
    <row r="228" s="2" customFormat="1" ht="24.15" customHeight="1">
      <c r="A228" s="38"/>
      <c r="B228" s="39"/>
      <c r="C228" s="212" t="s">
        <v>294</v>
      </c>
      <c r="D228" s="212" t="s">
        <v>118</v>
      </c>
      <c r="E228" s="213" t="s">
        <v>295</v>
      </c>
      <c r="F228" s="214" t="s">
        <v>296</v>
      </c>
      <c r="G228" s="215" t="s">
        <v>128</v>
      </c>
      <c r="H228" s="216">
        <v>792</v>
      </c>
      <c r="I228" s="217"/>
      <c r="J228" s="218">
        <f>ROUND(I228*H228,2)</f>
        <v>0</v>
      </c>
      <c r="K228" s="219"/>
      <c r="L228" s="44"/>
      <c r="M228" s="220" t="s">
        <v>1</v>
      </c>
      <c r="N228" s="221" t="s">
        <v>45</v>
      </c>
      <c r="O228" s="91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4" t="s">
        <v>122</v>
      </c>
      <c r="AT228" s="224" t="s">
        <v>118</v>
      </c>
      <c r="AU228" s="224" t="s">
        <v>87</v>
      </c>
      <c r="AY228" s="17" t="s">
        <v>116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85</v>
      </c>
      <c r="BK228" s="225">
        <f>ROUND(I228*H228,2)</f>
        <v>0</v>
      </c>
      <c r="BL228" s="17" t="s">
        <v>122</v>
      </c>
      <c r="BM228" s="224" t="s">
        <v>297</v>
      </c>
    </row>
    <row r="229" s="13" customFormat="1">
      <c r="A229" s="13"/>
      <c r="B229" s="226"/>
      <c r="C229" s="227"/>
      <c r="D229" s="228" t="s">
        <v>124</v>
      </c>
      <c r="E229" s="229" t="s">
        <v>1</v>
      </c>
      <c r="F229" s="230" t="s">
        <v>298</v>
      </c>
      <c r="G229" s="227"/>
      <c r="H229" s="231">
        <v>792</v>
      </c>
      <c r="I229" s="232"/>
      <c r="J229" s="227"/>
      <c r="K229" s="227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124</v>
      </c>
      <c r="AU229" s="237" t="s">
        <v>87</v>
      </c>
      <c r="AV229" s="13" t="s">
        <v>87</v>
      </c>
      <c r="AW229" s="13" t="s">
        <v>36</v>
      </c>
      <c r="AX229" s="13" t="s">
        <v>85</v>
      </c>
      <c r="AY229" s="237" t="s">
        <v>116</v>
      </c>
    </row>
    <row r="230" s="2" customFormat="1" ht="24.15" customHeight="1">
      <c r="A230" s="38"/>
      <c r="B230" s="39"/>
      <c r="C230" s="212" t="s">
        <v>299</v>
      </c>
      <c r="D230" s="212" t="s">
        <v>118</v>
      </c>
      <c r="E230" s="213" t="s">
        <v>300</v>
      </c>
      <c r="F230" s="214" t="s">
        <v>301</v>
      </c>
      <c r="G230" s="215" t="s">
        <v>128</v>
      </c>
      <c r="H230" s="216">
        <v>540</v>
      </c>
      <c r="I230" s="217"/>
      <c r="J230" s="218">
        <f>ROUND(I230*H230,2)</f>
        <v>0</v>
      </c>
      <c r="K230" s="219"/>
      <c r="L230" s="44"/>
      <c r="M230" s="220" t="s">
        <v>1</v>
      </c>
      <c r="N230" s="221" t="s">
        <v>45</v>
      </c>
      <c r="O230" s="91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4" t="s">
        <v>122</v>
      </c>
      <c r="AT230" s="224" t="s">
        <v>118</v>
      </c>
      <c r="AU230" s="224" t="s">
        <v>87</v>
      </c>
      <c r="AY230" s="17" t="s">
        <v>116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7" t="s">
        <v>85</v>
      </c>
      <c r="BK230" s="225">
        <f>ROUND(I230*H230,2)</f>
        <v>0</v>
      </c>
      <c r="BL230" s="17" t="s">
        <v>122</v>
      </c>
      <c r="BM230" s="224" t="s">
        <v>302</v>
      </c>
    </row>
    <row r="231" s="13" customFormat="1">
      <c r="A231" s="13"/>
      <c r="B231" s="226"/>
      <c r="C231" s="227"/>
      <c r="D231" s="228" t="s">
        <v>124</v>
      </c>
      <c r="E231" s="229" t="s">
        <v>1</v>
      </c>
      <c r="F231" s="230" t="s">
        <v>303</v>
      </c>
      <c r="G231" s="227"/>
      <c r="H231" s="231">
        <v>540</v>
      </c>
      <c r="I231" s="232"/>
      <c r="J231" s="227"/>
      <c r="K231" s="227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124</v>
      </c>
      <c r="AU231" s="237" t="s">
        <v>87</v>
      </c>
      <c r="AV231" s="13" t="s">
        <v>87</v>
      </c>
      <c r="AW231" s="13" t="s">
        <v>36</v>
      </c>
      <c r="AX231" s="13" t="s">
        <v>85</v>
      </c>
      <c r="AY231" s="237" t="s">
        <v>116</v>
      </c>
    </row>
    <row r="232" s="2" customFormat="1" ht="24.15" customHeight="1">
      <c r="A232" s="38"/>
      <c r="B232" s="39"/>
      <c r="C232" s="212" t="s">
        <v>304</v>
      </c>
      <c r="D232" s="212" t="s">
        <v>118</v>
      </c>
      <c r="E232" s="213" t="s">
        <v>305</v>
      </c>
      <c r="F232" s="214" t="s">
        <v>306</v>
      </c>
      <c r="G232" s="215" t="s">
        <v>128</v>
      </c>
      <c r="H232" s="216">
        <v>252</v>
      </c>
      <c r="I232" s="217"/>
      <c r="J232" s="218">
        <f>ROUND(I232*H232,2)</f>
        <v>0</v>
      </c>
      <c r="K232" s="219"/>
      <c r="L232" s="44"/>
      <c r="M232" s="220" t="s">
        <v>1</v>
      </c>
      <c r="N232" s="221" t="s">
        <v>45</v>
      </c>
      <c r="O232" s="91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4" t="s">
        <v>122</v>
      </c>
      <c r="AT232" s="224" t="s">
        <v>118</v>
      </c>
      <c r="AU232" s="224" t="s">
        <v>87</v>
      </c>
      <c r="AY232" s="17" t="s">
        <v>116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7" t="s">
        <v>85</v>
      </c>
      <c r="BK232" s="225">
        <f>ROUND(I232*H232,2)</f>
        <v>0</v>
      </c>
      <c r="BL232" s="17" t="s">
        <v>122</v>
      </c>
      <c r="BM232" s="224" t="s">
        <v>307</v>
      </c>
    </row>
    <row r="233" s="13" customFormat="1">
      <c r="A233" s="13"/>
      <c r="B233" s="226"/>
      <c r="C233" s="227"/>
      <c r="D233" s="228" t="s">
        <v>124</v>
      </c>
      <c r="E233" s="229" t="s">
        <v>1</v>
      </c>
      <c r="F233" s="230" t="s">
        <v>308</v>
      </c>
      <c r="G233" s="227"/>
      <c r="H233" s="231">
        <v>252</v>
      </c>
      <c r="I233" s="232"/>
      <c r="J233" s="227"/>
      <c r="K233" s="227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124</v>
      </c>
      <c r="AU233" s="237" t="s">
        <v>87</v>
      </c>
      <c r="AV233" s="13" t="s">
        <v>87</v>
      </c>
      <c r="AW233" s="13" t="s">
        <v>36</v>
      </c>
      <c r="AX233" s="13" t="s">
        <v>85</v>
      </c>
      <c r="AY233" s="237" t="s">
        <v>116</v>
      </c>
    </row>
    <row r="234" s="2" customFormat="1" ht="24.15" customHeight="1">
      <c r="A234" s="38"/>
      <c r="B234" s="39"/>
      <c r="C234" s="212" t="s">
        <v>309</v>
      </c>
      <c r="D234" s="212" t="s">
        <v>118</v>
      </c>
      <c r="E234" s="213" t="s">
        <v>310</v>
      </c>
      <c r="F234" s="214" t="s">
        <v>311</v>
      </c>
      <c r="G234" s="215" t="s">
        <v>128</v>
      </c>
      <c r="H234" s="216">
        <v>72</v>
      </c>
      <c r="I234" s="217"/>
      <c r="J234" s="218">
        <f>ROUND(I234*H234,2)</f>
        <v>0</v>
      </c>
      <c r="K234" s="219"/>
      <c r="L234" s="44"/>
      <c r="M234" s="220" t="s">
        <v>1</v>
      </c>
      <c r="N234" s="221" t="s">
        <v>45</v>
      </c>
      <c r="O234" s="91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4" t="s">
        <v>122</v>
      </c>
      <c r="AT234" s="224" t="s">
        <v>118</v>
      </c>
      <c r="AU234" s="224" t="s">
        <v>87</v>
      </c>
      <c r="AY234" s="17" t="s">
        <v>116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85</v>
      </c>
      <c r="BK234" s="225">
        <f>ROUND(I234*H234,2)</f>
        <v>0</v>
      </c>
      <c r="BL234" s="17" t="s">
        <v>122</v>
      </c>
      <c r="BM234" s="224" t="s">
        <v>312</v>
      </c>
    </row>
    <row r="235" s="13" customFormat="1">
      <c r="A235" s="13"/>
      <c r="B235" s="226"/>
      <c r="C235" s="227"/>
      <c r="D235" s="228" t="s">
        <v>124</v>
      </c>
      <c r="E235" s="229" t="s">
        <v>1</v>
      </c>
      <c r="F235" s="230" t="s">
        <v>313</v>
      </c>
      <c r="G235" s="227"/>
      <c r="H235" s="231">
        <v>72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124</v>
      </c>
      <c r="AU235" s="237" t="s">
        <v>87</v>
      </c>
      <c r="AV235" s="13" t="s">
        <v>87</v>
      </c>
      <c r="AW235" s="13" t="s">
        <v>36</v>
      </c>
      <c r="AX235" s="13" t="s">
        <v>85</v>
      </c>
      <c r="AY235" s="237" t="s">
        <v>116</v>
      </c>
    </row>
    <row r="236" s="2" customFormat="1" ht="24.15" customHeight="1">
      <c r="A236" s="38"/>
      <c r="B236" s="39"/>
      <c r="C236" s="212" t="s">
        <v>314</v>
      </c>
      <c r="D236" s="212" t="s">
        <v>118</v>
      </c>
      <c r="E236" s="213" t="s">
        <v>315</v>
      </c>
      <c r="F236" s="214" t="s">
        <v>316</v>
      </c>
      <c r="G236" s="215" t="s">
        <v>128</v>
      </c>
      <c r="H236" s="216">
        <v>108</v>
      </c>
      <c r="I236" s="217"/>
      <c r="J236" s="218">
        <f>ROUND(I236*H236,2)</f>
        <v>0</v>
      </c>
      <c r="K236" s="219"/>
      <c r="L236" s="44"/>
      <c r="M236" s="220" t="s">
        <v>1</v>
      </c>
      <c r="N236" s="221" t="s">
        <v>45</v>
      </c>
      <c r="O236" s="91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4" t="s">
        <v>122</v>
      </c>
      <c r="AT236" s="224" t="s">
        <v>118</v>
      </c>
      <c r="AU236" s="224" t="s">
        <v>87</v>
      </c>
      <c r="AY236" s="17" t="s">
        <v>116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7" t="s">
        <v>85</v>
      </c>
      <c r="BK236" s="225">
        <f>ROUND(I236*H236,2)</f>
        <v>0</v>
      </c>
      <c r="BL236" s="17" t="s">
        <v>122</v>
      </c>
      <c r="BM236" s="224" t="s">
        <v>317</v>
      </c>
    </row>
    <row r="237" s="13" customFormat="1">
      <c r="A237" s="13"/>
      <c r="B237" s="226"/>
      <c r="C237" s="227"/>
      <c r="D237" s="228" t="s">
        <v>124</v>
      </c>
      <c r="E237" s="229" t="s">
        <v>1</v>
      </c>
      <c r="F237" s="230" t="s">
        <v>318</v>
      </c>
      <c r="G237" s="227"/>
      <c r="H237" s="231">
        <v>108</v>
      </c>
      <c r="I237" s="232"/>
      <c r="J237" s="227"/>
      <c r="K237" s="227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124</v>
      </c>
      <c r="AU237" s="237" t="s">
        <v>87</v>
      </c>
      <c r="AV237" s="13" t="s">
        <v>87</v>
      </c>
      <c r="AW237" s="13" t="s">
        <v>36</v>
      </c>
      <c r="AX237" s="13" t="s">
        <v>85</v>
      </c>
      <c r="AY237" s="237" t="s">
        <v>116</v>
      </c>
    </row>
    <row r="238" s="2" customFormat="1" ht="37.8" customHeight="1">
      <c r="A238" s="38"/>
      <c r="B238" s="39"/>
      <c r="C238" s="212" t="s">
        <v>319</v>
      </c>
      <c r="D238" s="212" t="s">
        <v>118</v>
      </c>
      <c r="E238" s="213" t="s">
        <v>320</v>
      </c>
      <c r="F238" s="214" t="s">
        <v>321</v>
      </c>
      <c r="G238" s="215" t="s">
        <v>177</v>
      </c>
      <c r="H238" s="216">
        <v>1149.3430000000001</v>
      </c>
      <c r="I238" s="217"/>
      <c r="J238" s="218">
        <f>ROUND(I238*H238,2)</f>
        <v>0</v>
      </c>
      <c r="K238" s="219"/>
      <c r="L238" s="44"/>
      <c r="M238" s="220" t="s">
        <v>1</v>
      </c>
      <c r="N238" s="221" t="s">
        <v>45</v>
      </c>
      <c r="O238" s="91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4" t="s">
        <v>122</v>
      </c>
      <c r="AT238" s="224" t="s">
        <v>118</v>
      </c>
      <c r="AU238" s="224" t="s">
        <v>87</v>
      </c>
      <c r="AY238" s="17" t="s">
        <v>116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7" t="s">
        <v>85</v>
      </c>
      <c r="BK238" s="225">
        <f>ROUND(I238*H238,2)</f>
        <v>0</v>
      </c>
      <c r="BL238" s="17" t="s">
        <v>122</v>
      </c>
      <c r="BM238" s="224" t="s">
        <v>322</v>
      </c>
    </row>
    <row r="239" s="13" customFormat="1">
      <c r="A239" s="13"/>
      <c r="B239" s="226"/>
      <c r="C239" s="227"/>
      <c r="D239" s="228" t="s">
        <v>124</v>
      </c>
      <c r="E239" s="229" t="s">
        <v>1</v>
      </c>
      <c r="F239" s="230" t="s">
        <v>323</v>
      </c>
      <c r="G239" s="227"/>
      <c r="H239" s="231">
        <v>424.39999999999998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124</v>
      </c>
      <c r="AU239" s="237" t="s">
        <v>87</v>
      </c>
      <c r="AV239" s="13" t="s">
        <v>87</v>
      </c>
      <c r="AW239" s="13" t="s">
        <v>36</v>
      </c>
      <c r="AX239" s="13" t="s">
        <v>80</v>
      </c>
      <c r="AY239" s="237" t="s">
        <v>116</v>
      </c>
    </row>
    <row r="240" s="13" customFormat="1">
      <c r="A240" s="13"/>
      <c r="B240" s="226"/>
      <c r="C240" s="227"/>
      <c r="D240" s="228" t="s">
        <v>124</v>
      </c>
      <c r="E240" s="229" t="s">
        <v>1</v>
      </c>
      <c r="F240" s="230" t="s">
        <v>324</v>
      </c>
      <c r="G240" s="227"/>
      <c r="H240" s="231">
        <v>724.94299999999998</v>
      </c>
      <c r="I240" s="232"/>
      <c r="J240" s="227"/>
      <c r="K240" s="227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124</v>
      </c>
      <c r="AU240" s="237" t="s">
        <v>87</v>
      </c>
      <c r="AV240" s="13" t="s">
        <v>87</v>
      </c>
      <c r="AW240" s="13" t="s">
        <v>36</v>
      </c>
      <c r="AX240" s="13" t="s">
        <v>80</v>
      </c>
      <c r="AY240" s="237" t="s">
        <v>116</v>
      </c>
    </row>
    <row r="241" s="15" customFormat="1">
      <c r="A241" s="15"/>
      <c r="B241" s="248"/>
      <c r="C241" s="249"/>
      <c r="D241" s="228" t="s">
        <v>124</v>
      </c>
      <c r="E241" s="250" t="s">
        <v>1</v>
      </c>
      <c r="F241" s="251" t="s">
        <v>194</v>
      </c>
      <c r="G241" s="249"/>
      <c r="H241" s="252">
        <v>1149.3429999999999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8" t="s">
        <v>124</v>
      </c>
      <c r="AU241" s="258" t="s">
        <v>87</v>
      </c>
      <c r="AV241" s="15" t="s">
        <v>122</v>
      </c>
      <c r="AW241" s="15" t="s">
        <v>36</v>
      </c>
      <c r="AX241" s="15" t="s">
        <v>85</v>
      </c>
      <c r="AY241" s="258" t="s">
        <v>116</v>
      </c>
    </row>
    <row r="242" s="2" customFormat="1" ht="37.8" customHeight="1">
      <c r="A242" s="38"/>
      <c r="B242" s="39"/>
      <c r="C242" s="212" t="s">
        <v>325</v>
      </c>
      <c r="D242" s="212" t="s">
        <v>118</v>
      </c>
      <c r="E242" s="213" t="s">
        <v>326</v>
      </c>
      <c r="F242" s="214" t="s">
        <v>327</v>
      </c>
      <c r="G242" s="215" t="s">
        <v>177</v>
      </c>
      <c r="H242" s="216">
        <v>31032.260999999999</v>
      </c>
      <c r="I242" s="217"/>
      <c r="J242" s="218">
        <f>ROUND(I242*H242,2)</f>
        <v>0</v>
      </c>
      <c r="K242" s="219"/>
      <c r="L242" s="44"/>
      <c r="M242" s="220" t="s">
        <v>1</v>
      </c>
      <c r="N242" s="221" t="s">
        <v>45</v>
      </c>
      <c r="O242" s="91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4" t="s">
        <v>122</v>
      </c>
      <c r="AT242" s="224" t="s">
        <v>118</v>
      </c>
      <c r="AU242" s="224" t="s">
        <v>87</v>
      </c>
      <c r="AY242" s="17" t="s">
        <v>116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7" t="s">
        <v>85</v>
      </c>
      <c r="BK242" s="225">
        <f>ROUND(I242*H242,2)</f>
        <v>0</v>
      </c>
      <c r="BL242" s="17" t="s">
        <v>122</v>
      </c>
      <c r="BM242" s="224" t="s">
        <v>328</v>
      </c>
    </row>
    <row r="243" s="13" customFormat="1">
      <c r="A243" s="13"/>
      <c r="B243" s="226"/>
      <c r="C243" s="227"/>
      <c r="D243" s="228" t="s">
        <v>124</v>
      </c>
      <c r="E243" s="229" t="s">
        <v>1</v>
      </c>
      <c r="F243" s="230" t="s">
        <v>329</v>
      </c>
      <c r="G243" s="227"/>
      <c r="H243" s="231">
        <v>31032.260999999999</v>
      </c>
      <c r="I243" s="232"/>
      <c r="J243" s="227"/>
      <c r="K243" s="227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124</v>
      </c>
      <c r="AU243" s="237" t="s">
        <v>87</v>
      </c>
      <c r="AV243" s="13" t="s">
        <v>87</v>
      </c>
      <c r="AW243" s="13" t="s">
        <v>36</v>
      </c>
      <c r="AX243" s="13" t="s">
        <v>85</v>
      </c>
      <c r="AY243" s="237" t="s">
        <v>116</v>
      </c>
    </row>
    <row r="244" s="2" customFormat="1" ht="37.8" customHeight="1">
      <c r="A244" s="38"/>
      <c r="B244" s="39"/>
      <c r="C244" s="212" t="s">
        <v>330</v>
      </c>
      <c r="D244" s="212" t="s">
        <v>118</v>
      </c>
      <c r="E244" s="213" t="s">
        <v>331</v>
      </c>
      <c r="F244" s="214" t="s">
        <v>332</v>
      </c>
      <c r="G244" s="215" t="s">
        <v>177</v>
      </c>
      <c r="H244" s="216">
        <v>103.46599999999999</v>
      </c>
      <c r="I244" s="217"/>
      <c r="J244" s="218">
        <f>ROUND(I244*H244,2)</f>
        <v>0</v>
      </c>
      <c r="K244" s="219"/>
      <c r="L244" s="44"/>
      <c r="M244" s="220" t="s">
        <v>1</v>
      </c>
      <c r="N244" s="221" t="s">
        <v>45</v>
      </c>
      <c r="O244" s="91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4" t="s">
        <v>122</v>
      </c>
      <c r="AT244" s="224" t="s">
        <v>118</v>
      </c>
      <c r="AU244" s="224" t="s">
        <v>87</v>
      </c>
      <c r="AY244" s="17" t="s">
        <v>116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7" t="s">
        <v>85</v>
      </c>
      <c r="BK244" s="225">
        <f>ROUND(I244*H244,2)</f>
        <v>0</v>
      </c>
      <c r="BL244" s="17" t="s">
        <v>122</v>
      </c>
      <c r="BM244" s="224" t="s">
        <v>333</v>
      </c>
    </row>
    <row r="245" s="13" customFormat="1">
      <c r="A245" s="13"/>
      <c r="B245" s="226"/>
      <c r="C245" s="227"/>
      <c r="D245" s="228" t="s">
        <v>124</v>
      </c>
      <c r="E245" s="229" t="s">
        <v>1</v>
      </c>
      <c r="F245" s="230" t="s">
        <v>334</v>
      </c>
      <c r="G245" s="227"/>
      <c r="H245" s="231">
        <v>103.46599999999999</v>
      </c>
      <c r="I245" s="232"/>
      <c r="J245" s="227"/>
      <c r="K245" s="227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124</v>
      </c>
      <c r="AU245" s="237" t="s">
        <v>87</v>
      </c>
      <c r="AV245" s="13" t="s">
        <v>87</v>
      </c>
      <c r="AW245" s="13" t="s">
        <v>36</v>
      </c>
      <c r="AX245" s="13" t="s">
        <v>85</v>
      </c>
      <c r="AY245" s="237" t="s">
        <v>116</v>
      </c>
    </row>
    <row r="246" s="2" customFormat="1" ht="37.8" customHeight="1">
      <c r="A246" s="38"/>
      <c r="B246" s="39"/>
      <c r="C246" s="212" t="s">
        <v>335</v>
      </c>
      <c r="D246" s="212" t="s">
        <v>118</v>
      </c>
      <c r="E246" s="213" t="s">
        <v>336</v>
      </c>
      <c r="F246" s="214" t="s">
        <v>337</v>
      </c>
      <c r="G246" s="215" t="s">
        <v>177</v>
      </c>
      <c r="H246" s="216">
        <v>2793.5819999999999</v>
      </c>
      <c r="I246" s="217"/>
      <c r="J246" s="218">
        <f>ROUND(I246*H246,2)</f>
        <v>0</v>
      </c>
      <c r="K246" s="219"/>
      <c r="L246" s="44"/>
      <c r="M246" s="220" t="s">
        <v>1</v>
      </c>
      <c r="N246" s="221" t="s">
        <v>45</v>
      </c>
      <c r="O246" s="91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4" t="s">
        <v>122</v>
      </c>
      <c r="AT246" s="224" t="s">
        <v>118</v>
      </c>
      <c r="AU246" s="224" t="s">
        <v>87</v>
      </c>
      <c r="AY246" s="17" t="s">
        <v>116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85</v>
      </c>
      <c r="BK246" s="225">
        <f>ROUND(I246*H246,2)</f>
        <v>0</v>
      </c>
      <c r="BL246" s="17" t="s">
        <v>122</v>
      </c>
      <c r="BM246" s="224" t="s">
        <v>338</v>
      </c>
    </row>
    <row r="247" s="13" customFormat="1">
      <c r="A247" s="13"/>
      <c r="B247" s="226"/>
      <c r="C247" s="227"/>
      <c r="D247" s="228" t="s">
        <v>124</v>
      </c>
      <c r="E247" s="229" t="s">
        <v>1</v>
      </c>
      <c r="F247" s="230" t="s">
        <v>339</v>
      </c>
      <c r="G247" s="227"/>
      <c r="H247" s="231">
        <v>2793.5819999999999</v>
      </c>
      <c r="I247" s="232"/>
      <c r="J247" s="227"/>
      <c r="K247" s="227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124</v>
      </c>
      <c r="AU247" s="237" t="s">
        <v>87</v>
      </c>
      <c r="AV247" s="13" t="s">
        <v>87</v>
      </c>
      <c r="AW247" s="13" t="s">
        <v>36</v>
      </c>
      <c r="AX247" s="13" t="s">
        <v>85</v>
      </c>
      <c r="AY247" s="237" t="s">
        <v>116</v>
      </c>
    </row>
    <row r="248" s="2" customFormat="1" ht="24.15" customHeight="1">
      <c r="A248" s="38"/>
      <c r="B248" s="39"/>
      <c r="C248" s="212" t="s">
        <v>340</v>
      </c>
      <c r="D248" s="212" t="s">
        <v>118</v>
      </c>
      <c r="E248" s="213" t="s">
        <v>341</v>
      </c>
      <c r="F248" s="214" t="s">
        <v>342</v>
      </c>
      <c r="G248" s="215" t="s">
        <v>177</v>
      </c>
      <c r="H248" s="216">
        <v>206.25299999999999</v>
      </c>
      <c r="I248" s="217"/>
      <c r="J248" s="218">
        <f>ROUND(I248*H248,2)</f>
        <v>0</v>
      </c>
      <c r="K248" s="219"/>
      <c r="L248" s="44"/>
      <c r="M248" s="220" t="s">
        <v>1</v>
      </c>
      <c r="N248" s="221" t="s">
        <v>45</v>
      </c>
      <c r="O248" s="91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4" t="s">
        <v>122</v>
      </c>
      <c r="AT248" s="224" t="s">
        <v>118</v>
      </c>
      <c r="AU248" s="224" t="s">
        <v>87</v>
      </c>
      <c r="AY248" s="17" t="s">
        <v>116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7" t="s">
        <v>85</v>
      </c>
      <c r="BK248" s="225">
        <f>ROUND(I248*H248,2)</f>
        <v>0</v>
      </c>
      <c r="BL248" s="17" t="s">
        <v>122</v>
      </c>
      <c r="BM248" s="224" t="s">
        <v>343</v>
      </c>
    </row>
    <row r="249" s="14" customFormat="1">
      <c r="A249" s="14"/>
      <c r="B249" s="238"/>
      <c r="C249" s="239"/>
      <c r="D249" s="228" t="s">
        <v>124</v>
      </c>
      <c r="E249" s="240" t="s">
        <v>1</v>
      </c>
      <c r="F249" s="241" t="s">
        <v>212</v>
      </c>
      <c r="G249" s="239"/>
      <c r="H249" s="240" t="s">
        <v>1</v>
      </c>
      <c r="I249" s="242"/>
      <c r="J249" s="239"/>
      <c r="K249" s="239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124</v>
      </c>
      <c r="AU249" s="247" t="s">
        <v>87</v>
      </c>
      <c r="AV249" s="14" t="s">
        <v>85</v>
      </c>
      <c r="AW249" s="14" t="s">
        <v>36</v>
      </c>
      <c r="AX249" s="14" t="s">
        <v>80</v>
      </c>
      <c r="AY249" s="247" t="s">
        <v>116</v>
      </c>
    </row>
    <row r="250" s="13" customFormat="1">
      <c r="A250" s="13"/>
      <c r="B250" s="226"/>
      <c r="C250" s="227"/>
      <c r="D250" s="228" t="s">
        <v>124</v>
      </c>
      <c r="E250" s="229" t="s">
        <v>1</v>
      </c>
      <c r="F250" s="230" t="s">
        <v>344</v>
      </c>
      <c r="G250" s="227"/>
      <c r="H250" s="231">
        <v>1.0800000000000001</v>
      </c>
      <c r="I250" s="232"/>
      <c r="J250" s="227"/>
      <c r="K250" s="227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124</v>
      </c>
      <c r="AU250" s="237" t="s">
        <v>87</v>
      </c>
      <c r="AV250" s="13" t="s">
        <v>87</v>
      </c>
      <c r="AW250" s="13" t="s">
        <v>36</v>
      </c>
      <c r="AX250" s="13" t="s">
        <v>80</v>
      </c>
      <c r="AY250" s="237" t="s">
        <v>116</v>
      </c>
    </row>
    <row r="251" s="14" customFormat="1">
      <c r="A251" s="14"/>
      <c r="B251" s="238"/>
      <c r="C251" s="239"/>
      <c r="D251" s="228" t="s">
        <v>124</v>
      </c>
      <c r="E251" s="240" t="s">
        <v>1</v>
      </c>
      <c r="F251" s="241" t="s">
        <v>345</v>
      </c>
      <c r="G251" s="239"/>
      <c r="H251" s="240" t="s">
        <v>1</v>
      </c>
      <c r="I251" s="242"/>
      <c r="J251" s="239"/>
      <c r="K251" s="239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124</v>
      </c>
      <c r="AU251" s="247" t="s">
        <v>87</v>
      </c>
      <c r="AV251" s="14" t="s">
        <v>85</v>
      </c>
      <c r="AW251" s="14" t="s">
        <v>36</v>
      </c>
      <c r="AX251" s="14" t="s">
        <v>80</v>
      </c>
      <c r="AY251" s="247" t="s">
        <v>116</v>
      </c>
    </row>
    <row r="252" s="13" customFormat="1">
      <c r="A252" s="13"/>
      <c r="B252" s="226"/>
      <c r="C252" s="227"/>
      <c r="D252" s="228" t="s">
        <v>124</v>
      </c>
      <c r="E252" s="229" t="s">
        <v>1</v>
      </c>
      <c r="F252" s="230" t="s">
        <v>346</v>
      </c>
      <c r="G252" s="227"/>
      <c r="H252" s="231">
        <v>159.21000000000001</v>
      </c>
      <c r="I252" s="232"/>
      <c r="J252" s="227"/>
      <c r="K252" s="227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124</v>
      </c>
      <c r="AU252" s="237" t="s">
        <v>87</v>
      </c>
      <c r="AV252" s="13" t="s">
        <v>87</v>
      </c>
      <c r="AW252" s="13" t="s">
        <v>36</v>
      </c>
      <c r="AX252" s="13" t="s">
        <v>80</v>
      </c>
      <c r="AY252" s="237" t="s">
        <v>116</v>
      </c>
    </row>
    <row r="253" s="14" customFormat="1">
      <c r="A253" s="14"/>
      <c r="B253" s="238"/>
      <c r="C253" s="239"/>
      <c r="D253" s="228" t="s">
        <v>124</v>
      </c>
      <c r="E253" s="240" t="s">
        <v>1</v>
      </c>
      <c r="F253" s="241" t="s">
        <v>216</v>
      </c>
      <c r="G253" s="239"/>
      <c r="H253" s="240" t="s">
        <v>1</v>
      </c>
      <c r="I253" s="242"/>
      <c r="J253" s="239"/>
      <c r="K253" s="239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124</v>
      </c>
      <c r="AU253" s="247" t="s">
        <v>87</v>
      </c>
      <c r="AV253" s="14" t="s">
        <v>85</v>
      </c>
      <c r="AW253" s="14" t="s">
        <v>36</v>
      </c>
      <c r="AX253" s="14" t="s">
        <v>80</v>
      </c>
      <c r="AY253" s="247" t="s">
        <v>116</v>
      </c>
    </row>
    <row r="254" s="13" customFormat="1">
      <c r="A254" s="13"/>
      <c r="B254" s="226"/>
      <c r="C254" s="227"/>
      <c r="D254" s="228" t="s">
        <v>124</v>
      </c>
      <c r="E254" s="229" t="s">
        <v>1</v>
      </c>
      <c r="F254" s="230" t="s">
        <v>347</v>
      </c>
      <c r="G254" s="227"/>
      <c r="H254" s="231">
        <v>2.5870000000000002</v>
      </c>
      <c r="I254" s="232"/>
      <c r="J254" s="227"/>
      <c r="K254" s="227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124</v>
      </c>
      <c r="AU254" s="237" t="s">
        <v>87</v>
      </c>
      <c r="AV254" s="13" t="s">
        <v>87</v>
      </c>
      <c r="AW254" s="13" t="s">
        <v>36</v>
      </c>
      <c r="AX254" s="13" t="s">
        <v>80</v>
      </c>
      <c r="AY254" s="237" t="s">
        <v>116</v>
      </c>
    </row>
    <row r="255" s="13" customFormat="1">
      <c r="A255" s="13"/>
      <c r="B255" s="226"/>
      <c r="C255" s="227"/>
      <c r="D255" s="228" t="s">
        <v>124</v>
      </c>
      <c r="E255" s="229" t="s">
        <v>1</v>
      </c>
      <c r="F255" s="230" t="s">
        <v>348</v>
      </c>
      <c r="G255" s="227"/>
      <c r="H255" s="231">
        <v>2.0699999999999998</v>
      </c>
      <c r="I255" s="232"/>
      <c r="J255" s="227"/>
      <c r="K255" s="227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124</v>
      </c>
      <c r="AU255" s="237" t="s">
        <v>87</v>
      </c>
      <c r="AV255" s="13" t="s">
        <v>87</v>
      </c>
      <c r="AW255" s="13" t="s">
        <v>36</v>
      </c>
      <c r="AX255" s="13" t="s">
        <v>80</v>
      </c>
      <c r="AY255" s="237" t="s">
        <v>116</v>
      </c>
    </row>
    <row r="256" s="13" customFormat="1">
      <c r="A256" s="13"/>
      <c r="B256" s="226"/>
      <c r="C256" s="227"/>
      <c r="D256" s="228" t="s">
        <v>124</v>
      </c>
      <c r="E256" s="229" t="s">
        <v>1</v>
      </c>
      <c r="F256" s="230" t="s">
        <v>349</v>
      </c>
      <c r="G256" s="227"/>
      <c r="H256" s="231">
        <v>2.4209999999999998</v>
      </c>
      <c r="I256" s="232"/>
      <c r="J256" s="227"/>
      <c r="K256" s="227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124</v>
      </c>
      <c r="AU256" s="237" t="s">
        <v>87</v>
      </c>
      <c r="AV256" s="13" t="s">
        <v>87</v>
      </c>
      <c r="AW256" s="13" t="s">
        <v>36</v>
      </c>
      <c r="AX256" s="13" t="s">
        <v>80</v>
      </c>
      <c r="AY256" s="237" t="s">
        <v>116</v>
      </c>
    </row>
    <row r="257" s="13" customFormat="1">
      <c r="A257" s="13"/>
      <c r="B257" s="226"/>
      <c r="C257" s="227"/>
      <c r="D257" s="228" t="s">
        <v>124</v>
      </c>
      <c r="E257" s="229" t="s">
        <v>1</v>
      </c>
      <c r="F257" s="230" t="s">
        <v>350</v>
      </c>
      <c r="G257" s="227"/>
      <c r="H257" s="231">
        <v>1.7050000000000001</v>
      </c>
      <c r="I257" s="232"/>
      <c r="J257" s="227"/>
      <c r="K257" s="227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124</v>
      </c>
      <c r="AU257" s="237" t="s">
        <v>87</v>
      </c>
      <c r="AV257" s="13" t="s">
        <v>87</v>
      </c>
      <c r="AW257" s="13" t="s">
        <v>36</v>
      </c>
      <c r="AX257" s="13" t="s">
        <v>80</v>
      </c>
      <c r="AY257" s="237" t="s">
        <v>116</v>
      </c>
    </row>
    <row r="258" s="13" customFormat="1">
      <c r="A258" s="13"/>
      <c r="B258" s="226"/>
      <c r="C258" s="227"/>
      <c r="D258" s="228" t="s">
        <v>124</v>
      </c>
      <c r="E258" s="229" t="s">
        <v>1</v>
      </c>
      <c r="F258" s="230" t="s">
        <v>351</v>
      </c>
      <c r="G258" s="227"/>
      <c r="H258" s="231">
        <v>1.46</v>
      </c>
      <c r="I258" s="232"/>
      <c r="J258" s="227"/>
      <c r="K258" s="227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124</v>
      </c>
      <c r="AU258" s="237" t="s">
        <v>87</v>
      </c>
      <c r="AV258" s="13" t="s">
        <v>87</v>
      </c>
      <c r="AW258" s="13" t="s">
        <v>36</v>
      </c>
      <c r="AX258" s="13" t="s">
        <v>80</v>
      </c>
      <c r="AY258" s="237" t="s">
        <v>116</v>
      </c>
    </row>
    <row r="259" s="13" customFormat="1">
      <c r="A259" s="13"/>
      <c r="B259" s="226"/>
      <c r="C259" s="227"/>
      <c r="D259" s="228" t="s">
        <v>124</v>
      </c>
      <c r="E259" s="229" t="s">
        <v>1</v>
      </c>
      <c r="F259" s="230" t="s">
        <v>352</v>
      </c>
      <c r="G259" s="227"/>
      <c r="H259" s="231">
        <v>1.244</v>
      </c>
      <c r="I259" s="232"/>
      <c r="J259" s="227"/>
      <c r="K259" s="227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124</v>
      </c>
      <c r="AU259" s="237" t="s">
        <v>87</v>
      </c>
      <c r="AV259" s="13" t="s">
        <v>87</v>
      </c>
      <c r="AW259" s="13" t="s">
        <v>36</v>
      </c>
      <c r="AX259" s="13" t="s">
        <v>80</v>
      </c>
      <c r="AY259" s="237" t="s">
        <v>116</v>
      </c>
    </row>
    <row r="260" s="13" customFormat="1">
      <c r="A260" s="13"/>
      <c r="B260" s="226"/>
      <c r="C260" s="227"/>
      <c r="D260" s="228" t="s">
        <v>124</v>
      </c>
      <c r="E260" s="229" t="s">
        <v>1</v>
      </c>
      <c r="F260" s="230" t="s">
        <v>353</v>
      </c>
      <c r="G260" s="227"/>
      <c r="H260" s="231">
        <v>1.4550000000000001</v>
      </c>
      <c r="I260" s="232"/>
      <c r="J260" s="227"/>
      <c r="K260" s="227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124</v>
      </c>
      <c r="AU260" s="237" t="s">
        <v>87</v>
      </c>
      <c r="AV260" s="13" t="s">
        <v>87</v>
      </c>
      <c r="AW260" s="13" t="s">
        <v>36</v>
      </c>
      <c r="AX260" s="13" t="s">
        <v>80</v>
      </c>
      <c r="AY260" s="237" t="s">
        <v>116</v>
      </c>
    </row>
    <row r="261" s="13" customFormat="1">
      <c r="A261" s="13"/>
      <c r="B261" s="226"/>
      <c r="C261" s="227"/>
      <c r="D261" s="228" t="s">
        <v>124</v>
      </c>
      <c r="E261" s="229" t="s">
        <v>1</v>
      </c>
      <c r="F261" s="230" t="s">
        <v>354</v>
      </c>
      <c r="G261" s="227"/>
      <c r="H261" s="231">
        <v>1.8129999999999999</v>
      </c>
      <c r="I261" s="232"/>
      <c r="J261" s="227"/>
      <c r="K261" s="227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124</v>
      </c>
      <c r="AU261" s="237" t="s">
        <v>87</v>
      </c>
      <c r="AV261" s="13" t="s">
        <v>87</v>
      </c>
      <c r="AW261" s="13" t="s">
        <v>36</v>
      </c>
      <c r="AX261" s="13" t="s">
        <v>80</v>
      </c>
      <c r="AY261" s="237" t="s">
        <v>116</v>
      </c>
    </row>
    <row r="262" s="13" customFormat="1">
      <c r="A262" s="13"/>
      <c r="B262" s="226"/>
      <c r="C262" s="227"/>
      <c r="D262" s="228" t="s">
        <v>124</v>
      </c>
      <c r="E262" s="229" t="s">
        <v>1</v>
      </c>
      <c r="F262" s="230" t="s">
        <v>355</v>
      </c>
      <c r="G262" s="227"/>
      <c r="H262" s="231">
        <v>2.1520000000000001</v>
      </c>
      <c r="I262" s="232"/>
      <c r="J262" s="227"/>
      <c r="K262" s="227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124</v>
      </c>
      <c r="AU262" s="237" t="s">
        <v>87</v>
      </c>
      <c r="AV262" s="13" t="s">
        <v>87</v>
      </c>
      <c r="AW262" s="13" t="s">
        <v>36</v>
      </c>
      <c r="AX262" s="13" t="s">
        <v>80</v>
      </c>
      <c r="AY262" s="237" t="s">
        <v>116</v>
      </c>
    </row>
    <row r="263" s="13" customFormat="1">
      <c r="A263" s="13"/>
      <c r="B263" s="226"/>
      <c r="C263" s="227"/>
      <c r="D263" s="228" t="s">
        <v>124</v>
      </c>
      <c r="E263" s="229" t="s">
        <v>1</v>
      </c>
      <c r="F263" s="230" t="s">
        <v>356</v>
      </c>
      <c r="G263" s="227"/>
      <c r="H263" s="231">
        <v>3.1600000000000001</v>
      </c>
      <c r="I263" s="232"/>
      <c r="J263" s="227"/>
      <c r="K263" s="227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124</v>
      </c>
      <c r="AU263" s="237" t="s">
        <v>87</v>
      </c>
      <c r="AV263" s="13" t="s">
        <v>87</v>
      </c>
      <c r="AW263" s="13" t="s">
        <v>36</v>
      </c>
      <c r="AX263" s="13" t="s">
        <v>80</v>
      </c>
      <c r="AY263" s="237" t="s">
        <v>116</v>
      </c>
    </row>
    <row r="264" s="13" customFormat="1">
      <c r="A264" s="13"/>
      <c r="B264" s="226"/>
      <c r="C264" s="227"/>
      <c r="D264" s="228" t="s">
        <v>124</v>
      </c>
      <c r="E264" s="229" t="s">
        <v>1</v>
      </c>
      <c r="F264" s="230" t="s">
        <v>357</v>
      </c>
      <c r="G264" s="227"/>
      <c r="H264" s="231">
        <v>2.2519999999999998</v>
      </c>
      <c r="I264" s="232"/>
      <c r="J264" s="227"/>
      <c r="K264" s="227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124</v>
      </c>
      <c r="AU264" s="237" t="s">
        <v>87</v>
      </c>
      <c r="AV264" s="13" t="s">
        <v>87</v>
      </c>
      <c r="AW264" s="13" t="s">
        <v>36</v>
      </c>
      <c r="AX264" s="13" t="s">
        <v>80</v>
      </c>
      <c r="AY264" s="237" t="s">
        <v>116</v>
      </c>
    </row>
    <row r="265" s="13" customFormat="1">
      <c r="A265" s="13"/>
      <c r="B265" s="226"/>
      <c r="C265" s="227"/>
      <c r="D265" s="228" t="s">
        <v>124</v>
      </c>
      <c r="E265" s="229" t="s">
        <v>1</v>
      </c>
      <c r="F265" s="230" t="s">
        <v>358</v>
      </c>
      <c r="G265" s="227"/>
      <c r="H265" s="231">
        <v>1.7</v>
      </c>
      <c r="I265" s="232"/>
      <c r="J265" s="227"/>
      <c r="K265" s="227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124</v>
      </c>
      <c r="AU265" s="237" t="s">
        <v>87</v>
      </c>
      <c r="AV265" s="13" t="s">
        <v>87</v>
      </c>
      <c r="AW265" s="13" t="s">
        <v>36</v>
      </c>
      <c r="AX265" s="13" t="s">
        <v>80</v>
      </c>
      <c r="AY265" s="237" t="s">
        <v>116</v>
      </c>
    </row>
    <row r="266" s="13" customFormat="1">
      <c r="A266" s="13"/>
      <c r="B266" s="226"/>
      <c r="C266" s="227"/>
      <c r="D266" s="228" t="s">
        <v>124</v>
      </c>
      <c r="E266" s="229" t="s">
        <v>1</v>
      </c>
      <c r="F266" s="230" t="s">
        <v>359</v>
      </c>
      <c r="G266" s="227"/>
      <c r="H266" s="231">
        <v>2.1909999999999998</v>
      </c>
      <c r="I266" s="232"/>
      <c r="J266" s="227"/>
      <c r="K266" s="227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124</v>
      </c>
      <c r="AU266" s="237" t="s">
        <v>87</v>
      </c>
      <c r="AV266" s="13" t="s">
        <v>87</v>
      </c>
      <c r="AW266" s="13" t="s">
        <v>36</v>
      </c>
      <c r="AX266" s="13" t="s">
        <v>80</v>
      </c>
      <c r="AY266" s="237" t="s">
        <v>116</v>
      </c>
    </row>
    <row r="267" s="13" customFormat="1">
      <c r="A267" s="13"/>
      <c r="B267" s="226"/>
      <c r="C267" s="227"/>
      <c r="D267" s="228" t="s">
        <v>124</v>
      </c>
      <c r="E267" s="229" t="s">
        <v>1</v>
      </c>
      <c r="F267" s="230" t="s">
        <v>360</v>
      </c>
      <c r="G267" s="227"/>
      <c r="H267" s="231">
        <v>1.907</v>
      </c>
      <c r="I267" s="232"/>
      <c r="J267" s="227"/>
      <c r="K267" s="227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124</v>
      </c>
      <c r="AU267" s="237" t="s">
        <v>87</v>
      </c>
      <c r="AV267" s="13" t="s">
        <v>87</v>
      </c>
      <c r="AW267" s="13" t="s">
        <v>36</v>
      </c>
      <c r="AX267" s="13" t="s">
        <v>80</v>
      </c>
      <c r="AY267" s="237" t="s">
        <v>116</v>
      </c>
    </row>
    <row r="268" s="13" customFormat="1">
      <c r="A268" s="13"/>
      <c r="B268" s="226"/>
      <c r="C268" s="227"/>
      <c r="D268" s="228" t="s">
        <v>124</v>
      </c>
      <c r="E268" s="229" t="s">
        <v>1</v>
      </c>
      <c r="F268" s="230" t="s">
        <v>361</v>
      </c>
      <c r="G268" s="227"/>
      <c r="H268" s="231">
        <v>1.454</v>
      </c>
      <c r="I268" s="232"/>
      <c r="J268" s="227"/>
      <c r="K268" s="227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124</v>
      </c>
      <c r="AU268" s="237" t="s">
        <v>87</v>
      </c>
      <c r="AV268" s="13" t="s">
        <v>87</v>
      </c>
      <c r="AW268" s="13" t="s">
        <v>36</v>
      </c>
      <c r="AX268" s="13" t="s">
        <v>80</v>
      </c>
      <c r="AY268" s="237" t="s">
        <v>116</v>
      </c>
    </row>
    <row r="269" s="13" customFormat="1">
      <c r="A269" s="13"/>
      <c r="B269" s="226"/>
      <c r="C269" s="227"/>
      <c r="D269" s="228" t="s">
        <v>124</v>
      </c>
      <c r="E269" s="229" t="s">
        <v>1</v>
      </c>
      <c r="F269" s="230" t="s">
        <v>362</v>
      </c>
      <c r="G269" s="227"/>
      <c r="H269" s="231">
        <v>1.478</v>
      </c>
      <c r="I269" s="232"/>
      <c r="J269" s="227"/>
      <c r="K269" s="227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124</v>
      </c>
      <c r="AU269" s="237" t="s">
        <v>87</v>
      </c>
      <c r="AV269" s="13" t="s">
        <v>87</v>
      </c>
      <c r="AW269" s="13" t="s">
        <v>36</v>
      </c>
      <c r="AX269" s="13" t="s">
        <v>80</v>
      </c>
      <c r="AY269" s="237" t="s">
        <v>116</v>
      </c>
    </row>
    <row r="270" s="13" customFormat="1">
      <c r="A270" s="13"/>
      <c r="B270" s="226"/>
      <c r="C270" s="227"/>
      <c r="D270" s="228" t="s">
        <v>124</v>
      </c>
      <c r="E270" s="229" t="s">
        <v>1</v>
      </c>
      <c r="F270" s="230" t="s">
        <v>363</v>
      </c>
      <c r="G270" s="227"/>
      <c r="H270" s="231">
        <v>1.504</v>
      </c>
      <c r="I270" s="232"/>
      <c r="J270" s="227"/>
      <c r="K270" s="227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124</v>
      </c>
      <c r="AU270" s="237" t="s">
        <v>87</v>
      </c>
      <c r="AV270" s="13" t="s">
        <v>87</v>
      </c>
      <c r="AW270" s="13" t="s">
        <v>36</v>
      </c>
      <c r="AX270" s="13" t="s">
        <v>80</v>
      </c>
      <c r="AY270" s="237" t="s">
        <v>116</v>
      </c>
    </row>
    <row r="271" s="13" customFormat="1">
      <c r="A271" s="13"/>
      <c r="B271" s="226"/>
      <c r="C271" s="227"/>
      <c r="D271" s="228" t="s">
        <v>124</v>
      </c>
      <c r="E271" s="229" t="s">
        <v>1</v>
      </c>
      <c r="F271" s="230" t="s">
        <v>364</v>
      </c>
      <c r="G271" s="227"/>
      <c r="H271" s="231">
        <v>1.629</v>
      </c>
      <c r="I271" s="232"/>
      <c r="J271" s="227"/>
      <c r="K271" s="227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124</v>
      </c>
      <c r="AU271" s="237" t="s">
        <v>87</v>
      </c>
      <c r="AV271" s="13" t="s">
        <v>87</v>
      </c>
      <c r="AW271" s="13" t="s">
        <v>36</v>
      </c>
      <c r="AX271" s="13" t="s">
        <v>80</v>
      </c>
      <c r="AY271" s="237" t="s">
        <v>116</v>
      </c>
    </row>
    <row r="272" s="13" customFormat="1">
      <c r="A272" s="13"/>
      <c r="B272" s="226"/>
      <c r="C272" s="227"/>
      <c r="D272" s="228" t="s">
        <v>124</v>
      </c>
      <c r="E272" s="229" t="s">
        <v>1</v>
      </c>
      <c r="F272" s="230" t="s">
        <v>365</v>
      </c>
      <c r="G272" s="227"/>
      <c r="H272" s="231">
        <v>1.5980000000000001</v>
      </c>
      <c r="I272" s="232"/>
      <c r="J272" s="227"/>
      <c r="K272" s="227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124</v>
      </c>
      <c r="AU272" s="237" t="s">
        <v>87</v>
      </c>
      <c r="AV272" s="13" t="s">
        <v>87</v>
      </c>
      <c r="AW272" s="13" t="s">
        <v>36</v>
      </c>
      <c r="AX272" s="13" t="s">
        <v>80</v>
      </c>
      <c r="AY272" s="237" t="s">
        <v>116</v>
      </c>
    </row>
    <row r="273" s="13" customFormat="1">
      <c r="A273" s="13"/>
      <c r="B273" s="226"/>
      <c r="C273" s="227"/>
      <c r="D273" s="228" t="s">
        <v>124</v>
      </c>
      <c r="E273" s="229" t="s">
        <v>1</v>
      </c>
      <c r="F273" s="230" t="s">
        <v>366</v>
      </c>
      <c r="G273" s="227"/>
      <c r="H273" s="231">
        <v>1.915</v>
      </c>
      <c r="I273" s="232"/>
      <c r="J273" s="227"/>
      <c r="K273" s="227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124</v>
      </c>
      <c r="AU273" s="237" t="s">
        <v>87</v>
      </c>
      <c r="AV273" s="13" t="s">
        <v>87</v>
      </c>
      <c r="AW273" s="13" t="s">
        <v>36</v>
      </c>
      <c r="AX273" s="13" t="s">
        <v>80</v>
      </c>
      <c r="AY273" s="237" t="s">
        <v>116</v>
      </c>
    </row>
    <row r="274" s="13" customFormat="1">
      <c r="A274" s="13"/>
      <c r="B274" s="226"/>
      <c r="C274" s="227"/>
      <c r="D274" s="228" t="s">
        <v>124</v>
      </c>
      <c r="E274" s="229" t="s">
        <v>1</v>
      </c>
      <c r="F274" s="230" t="s">
        <v>367</v>
      </c>
      <c r="G274" s="227"/>
      <c r="H274" s="231">
        <v>1.448</v>
      </c>
      <c r="I274" s="232"/>
      <c r="J274" s="227"/>
      <c r="K274" s="227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124</v>
      </c>
      <c r="AU274" s="237" t="s">
        <v>87</v>
      </c>
      <c r="AV274" s="13" t="s">
        <v>87</v>
      </c>
      <c r="AW274" s="13" t="s">
        <v>36</v>
      </c>
      <c r="AX274" s="13" t="s">
        <v>80</v>
      </c>
      <c r="AY274" s="237" t="s">
        <v>116</v>
      </c>
    </row>
    <row r="275" s="13" customFormat="1">
      <c r="A275" s="13"/>
      <c r="B275" s="226"/>
      <c r="C275" s="227"/>
      <c r="D275" s="228" t="s">
        <v>124</v>
      </c>
      <c r="E275" s="229" t="s">
        <v>1</v>
      </c>
      <c r="F275" s="230" t="s">
        <v>368</v>
      </c>
      <c r="G275" s="227"/>
      <c r="H275" s="231">
        <v>1.1870000000000001</v>
      </c>
      <c r="I275" s="232"/>
      <c r="J275" s="227"/>
      <c r="K275" s="227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124</v>
      </c>
      <c r="AU275" s="237" t="s">
        <v>87</v>
      </c>
      <c r="AV275" s="13" t="s">
        <v>87</v>
      </c>
      <c r="AW275" s="13" t="s">
        <v>36</v>
      </c>
      <c r="AX275" s="13" t="s">
        <v>80</v>
      </c>
      <c r="AY275" s="237" t="s">
        <v>116</v>
      </c>
    </row>
    <row r="276" s="13" customFormat="1">
      <c r="A276" s="13"/>
      <c r="B276" s="226"/>
      <c r="C276" s="227"/>
      <c r="D276" s="228" t="s">
        <v>124</v>
      </c>
      <c r="E276" s="229" t="s">
        <v>1</v>
      </c>
      <c r="F276" s="230" t="s">
        <v>369</v>
      </c>
      <c r="G276" s="227"/>
      <c r="H276" s="231">
        <v>1.605</v>
      </c>
      <c r="I276" s="232"/>
      <c r="J276" s="227"/>
      <c r="K276" s="227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124</v>
      </c>
      <c r="AU276" s="237" t="s">
        <v>87</v>
      </c>
      <c r="AV276" s="13" t="s">
        <v>87</v>
      </c>
      <c r="AW276" s="13" t="s">
        <v>36</v>
      </c>
      <c r="AX276" s="13" t="s">
        <v>80</v>
      </c>
      <c r="AY276" s="237" t="s">
        <v>116</v>
      </c>
    </row>
    <row r="277" s="13" customFormat="1">
      <c r="A277" s="13"/>
      <c r="B277" s="226"/>
      <c r="C277" s="227"/>
      <c r="D277" s="228" t="s">
        <v>124</v>
      </c>
      <c r="E277" s="229" t="s">
        <v>1</v>
      </c>
      <c r="F277" s="230" t="s">
        <v>370</v>
      </c>
      <c r="G277" s="227"/>
      <c r="H277" s="231">
        <v>2.1499999999999999</v>
      </c>
      <c r="I277" s="232"/>
      <c r="J277" s="227"/>
      <c r="K277" s="227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124</v>
      </c>
      <c r="AU277" s="237" t="s">
        <v>87</v>
      </c>
      <c r="AV277" s="13" t="s">
        <v>87</v>
      </c>
      <c r="AW277" s="13" t="s">
        <v>36</v>
      </c>
      <c r="AX277" s="13" t="s">
        <v>80</v>
      </c>
      <c r="AY277" s="237" t="s">
        <v>116</v>
      </c>
    </row>
    <row r="278" s="13" customFormat="1">
      <c r="A278" s="13"/>
      <c r="B278" s="226"/>
      <c r="C278" s="227"/>
      <c r="D278" s="228" t="s">
        <v>124</v>
      </c>
      <c r="E278" s="229" t="s">
        <v>1</v>
      </c>
      <c r="F278" s="230" t="s">
        <v>371</v>
      </c>
      <c r="G278" s="227"/>
      <c r="H278" s="231">
        <v>1.8779999999999999</v>
      </c>
      <c r="I278" s="232"/>
      <c r="J278" s="227"/>
      <c r="K278" s="227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124</v>
      </c>
      <c r="AU278" s="237" t="s">
        <v>87</v>
      </c>
      <c r="AV278" s="13" t="s">
        <v>87</v>
      </c>
      <c r="AW278" s="13" t="s">
        <v>36</v>
      </c>
      <c r="AX278" s="13" t="s">
        <v>80</v>
      </c>
      <c r="AY278" s="237" t="s">
        <v>116</v>
      </c>
    </row>
    <row r="279" s="15" customFormat="1">
      <c r="A279" s="15"/>
      <c r="B279" s="248"/>
      <c r="C279" s="249"/>
      <c r="D279" s="228" t="s">
        <v>124</v>
      </c>
      <c r="E279" s="250" t="s">
        <v>1</v>
      </c>
      <c r="F279" s="251" t="s">
        <v>194</v>
      </c>
      <c r="G279" s="249"/>
      <c r="H279" s="252">
        <v>206.25300000000001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8" t="s">
        <v>124</v>
      </c>
      <c r="AU279" s="258" t="s">
        <v>87</v>
      </c>
      <c r="AV279" s="15" t="s">
        <v>122</v>
      </c>
      <c r="AW279" s="15" t="s">
        <v>36</v>
      </c>
      <c r="AX279" s="15" t="s">
        <v>85</v>
      </c>
      <c r="AY279" s="258" t="s">
        <v>116</v>
      </c>
    </row>
    <row r="280" s="2" customFormat="1" ht="33" customHeight="1">
      <c r="A280" s="38"/>
      <c r="B280" s="39"/>
      <c r="C280" s="212" t="s">
        <v>372</v>
      </c>
      <c r="D280" s="212" t="s">
        <v>118</v>
      </c>
      <c r="E280" s="213" t="s">
        <v>373</v>
      </c>
      <c r="F280" s="214" t="s">
        <v>374</v>
      </c>
      <c r="G280" s="215" t="s">
        <v>375</v>
      </c>
      <c r="H280" s="216">
        <v>2144.335</v>
      </c>
      <c r="I280" s="217"/>
      <c r="J280" s="218">
        <f>ROUND(I280*H280,2)</f>
        <v>0</v>
      </c>
      <c r="K280" s="219"/>
      <c r="L280" s="44"/>
      <c r="M280" s="220" t="s">
        <v>1</v>
      </c>
      <c r="N280" s="221" t="s">
        <v>45</v>
      </c>
      <c r="O280" s="91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4" t="s">
        <v>122</v>
      </c>
      <c r="AT280" s="224" t="s">
        <v>118</v>
      </c>
      <c r="AU280" s="224" t="s">
        <v>87</v>
      </c>
      <c r="AY280" s="17" t="s">
        <v>116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7" t="s">
        <v>85</v>
      </c>
      <c r="BK280" s="225">
        <f>ROUND(I280*H280,2)</f>
        <v>0</v>
      </c>
      <c r="BL280" s="17" t="s">
        <v>122</v>
      </c>
      <c r="BM280" s="224" t="s">
        <v>376</v>
      </c>
    </row>
    <row r="281" s="13" customFormat="1">
      <c r="A281" s="13"/>
      <c r="B281" s="226"/>
      <c r="C281" s="227"/>
      <c r="D281" s="228" t="s">
        <v>124</v>
      </c>
      <c r="E281" s="229" t="s">
        <v>1</v>
      </c>
      <c r="F281" s="230" t="s">
        <v>377</v>
      </c>
      <c r="G281" s="227"/>
      <c r="H281" s="231">
        <v>721.48000000000002</v>
      </c>
      <c r="I281" s="232"/>
      <c r="J281" s="227"/>
      <c r="K281" s="227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124</v>
      </c>
      <c r="AU281" s="237" t="s">
        <v>87</v>
      </c>
      <c r="AV281" s="13" t="s">
        <v>87</v>
      </c>
      <c r="AW281" s="13" t="s">
        <v>36</v>
      </c>
      <c r="AX281" s="13" t="s">
        <v>80</v>
      </c>
      <c r="AY281" s="237" t="s">
        <v>116</v>
      </c>
    </row>
    <row r="282" s="13" customFormat="1">
      <c r="A282" s="13"/>
      <c r="B282" s="226"/>
      <c r="C282" s="227"/>
      <c r="D282" s="228" t="s">
        <v>124</v>
      </c>
      <c r="E282" s="229" t="s">
        <v>1</v>
      </c>
      <c r="F282" s="230" t="s">
        <v>378</v>
      </c>
      <c r="G282" s="227"/>
      <c r="H282" s="231">
        <v>1408.2950000000001</v>
      </c>
      <c r="I282" s="232"/>
      <c r="J282" s="227"/>
      <c r="K282" s="227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124</v>
      </c>
      <c r="AU282" s="237" t="s">
        <v>87</v>
      </c>
      <c r="AV282" s="13" t="s">
        <v>87</v>
      </c>
      <c r="AW282" s="13" t="s">
        <v>36</v>
      </c>
      <c r="AX282" s="13" t="s">
        <v>80</v>
      </c>
      <c r="AY282" s="237" t="s">
        <v>116</v>
      </c>
    </row>
    <row r="283" s="13" customFormat="1">
      <c r="A283" s="13"/>
      <c r="B283" s="226"/>
      <c r="C283" s="227"/>
      <c r="D283" s="228" t="s">
        <v>124</v>
      </c>
      <c r="E283" s="229" t="s">
        <v>1</v>
      </c>
      <c r="F283" s="230" t="s">
        <v>379</v>
      </c>
      <c r="G283" s="227"/>
      <c r="H283" s="231">
        <v>14.560000000000001</v>
      </c>
      <c r="I283" s="232"/>
      <c r="J283" s="227"/>
      <c r="K283" s="227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124</v>
      </c>
      <c r="AU283" s="237" t="s">
        <v>87</v>
      </c>
      <c r="AV283" s="13" t="s">
        <v>87</v>
      </c>
      <c r="AW283" s="13" t="s">
        <v>36</v>
      </c>
      <c r="AX283" s="13" t="s">
        <v>80</v>
      </c>
      <c r="AY283" s="237" t="s">
        <v>116</v>
      </c>
    </row>
    <row r="284" s="15" customFormat="1">
      <c r="A284" s="15"/>
      <c r="B284" s="248"/>
      <c r="C284" s="249"/>
      <c r="D284" s="228" t="s">
        <v>124</v>
      </c>
      <c r="E284" s="250" t="s">
        <v>1</v>
      </c>
      <c r="F284" s="251" t="s">
        <v>194</v>
      </c>
      <c r="G284" s="249"/>
      <c r="H284" s="252">
        <v>2144.335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8" t="s">
        <v>124</v>
      </c>
      <c r="AU284" s="258" t="s">
        <v>87</v>
      </c>
      <c r="AV284" s="15" t="s">
        <v>122</v>
      </c>
      <c r="AW284" s="15" t="s">
        <v>36</v>
      </c>
      <c r="AX284" s="15" t="s">
        <v>85</v>
      </c>
      <c r="AY284" s="258" t="s">
        <v>116</v>
      </c>
    </row>
    <row r="285" s="2" customFormat="1" ht="24.15" customHeight="1">
      <c r="A285" s="38"/>
      <c r="B285" s="39"/>
      <c r="C285" s="212" t="s">
        <v>380</v>
      </c>
      <c r="D285" s="212" t="s">
        <v>118</v>
      </c>
      <c r="E285" s="213" t="s">
        <v>381</v>
      </c>
      <c r="F285" s="214" t="s">
        <v>382</v>
      </c>
      <c r="G285" s="215" t="s">
        <v>121</v>
      </c>
      <c r="H285" s="216">
        <v>593.02999999999997</v>
      </c>
      <c r="I285" s="217"/>
      <c r="J285" s="218">
        <f>ROUND(I285*H285,2)</f>
        <v>0</v>
      </c>
      <c r="K285" s="219"/>
      <c r="L285" s="44"/>
      <c r="M285" s="220" t="s">
        <v>1</v>
      </c>
      <c r="N285" s="221" t="s">
        <v>45</v>
      </c>
      <c r="O285" s="91"/>
      <c r="P285" s="222">
        <f>O285*H285</f>
        <v>0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4" t="s">
        <v>122</v>
      </c>
      <c r="AT285" s="224" t="s">
        <v>118</v>
      </c>
      <c r="AU285" s="224" t="s">
        <v>87</v>
      </c>
      <c r="AY285" s="17" t="s">
        <v>116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7" t="s">
        <v>85</v>
      </c>
      <c r="BK285" s="225">
        <f>ROUND(I285*H285,2)</f>
        <v>0</v>
      </c>
      <c r="BL285" s="17" t="s">
        <v>122</v>
      </c>
      <c r="BM285" s="224" t="s">
        <v>383</v>
      </c>
    </row>
    <row r="286" s="13" customFormat="1">
      <c r="A286" s="13"/>
      <c r="B286" s="226"/>
      <c r="C286" s="227"/>
      <c r="D286" s="228" t="s">
        <v>124</v>
      </c>
      <c r="E286" s="229" t="s">
        <v>1</v>
      </c>
      <c r="F286" s="230" t="s">
        <v>384</v>
      </c>
      <c r="G286" s="227"/>
      <c r="H286" s="231">
        <v>593.02999999999997</v>
      </c>
      <c r="I286" s="232"/>
      <c r="J286" s="227"/>
      <c r="K286" s="227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124</v>
      </c>
      <c r="AU286" s="237" t="s">
        <v>87</v>
      </c>
      <c r="AV286" s="13" t="s">
        <v>87</v>
      </c>
      <c r="AW286" s="13" t="s">
        <v>36</v>
      </c>
      <c r="AX286" s="13" t="s">
        <v>85</v>
      </c>
      <c r="AY286" s="237" t="s">
        <v>116</v>
      </c>
    </row>
    <row r="287" s="2" customFormat="1" ht="16.5" customHeight="1">
      <c r="A287" s="38"/>
      <c r="B287" s="39"/>
      <c r="C287" s="259" t="s">
        <v>385</v>
      </c>
      <c r="D287" s="259" t="s">
        <v>386</v>
      </c>
      <c r="E287" s="260" t="s">
        <v>387</v>
      </c>
      <c r="F287" s="261" t="s">
        <v>388</v>
      </c>
      <c r="G287" s="262" t="s">
        <v>389</v>
      </c>
      <c r="H287" s="263">
        <v>11.861000000000001</v>
      </c>
      <c r="I287" s="264"/>
      <c r="J287" s="265">
        <f>ROUND(I287*H287,2)</f>
        <v>0</v>
      </c>
      <c r="K287" s="266"/>
      <c r="L287" s="267"/>
      <c r="M287" s="268" t="s">
        <v>1</v>
      </c>
      <c r="N287" s="269" t="s">
        <v>45</v>
      </c>
      <c r="O287" s="91"/>
      <c r="P287" s="222">
        <f>O287*H287</f>
        <v>0</v>
      </c>
      <c r="Q287" s="222">
        <v>0.001</v>
      </c>
      <c r="R287" s="222">
        <f>Q287*H287</f>
        <v>0.011861000000000002</v>
      </c>
      <c r="S287" s="222">
        <v>0</v>
      </c>
      <c r="T287" s="223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4" t="s">
        <v>149</v>
      </c>
      <c r="AT287" s="224" t="s">
        <v>386</v>
      </c>
      <c r="AU287" s="224" t="s">
        <v>87</v>
      </c>
      <c r="AY287" s="17" t="s">
        <v>116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7" t="s">
        <v>85</v>
      </c>
      <c r="BK287" s="225">
        <f>ROUND(I287*H287,2)</f>
        <v>0</v>
      </c>
      <c r="BL287" s="17" t="s">
        <v>122</v>
      </c>
      <c r="BM287" s="224" t="s">
        <v>390</v>
      </c>
    </row>
    <row r="288" s="13" customFormat="1">
      <c r="A288" s="13"/>
      <c r="B288" s="226"/>
      <c r="C288" s="227"/>
      <c r="D288" s="228" t="s">
        <v>124</v>
      </c>
      <c r="E288" s="229" t="s">
        <v>1</v>
      </c>
      <c r="F288" s="230" t="s">
        <v>391</v>
      </c>
      <c r="G288" s="227"/>
      <c r="H288" s="231">
        <v>11.861000000000001</v>
      </c>
      <c r="I288" s="232"/>
      <c r="J288" s="227"/>
      <c r="K288" s="227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124</v>
      </c>
      <c r="AU288" s="237" t="s">
        <v>87</v>
      </c>
      <c r="AV288" s="13" t="s">
        <v>87</v>
      </c>
      <c r="AW288" s="13" t="s">
        <v>36</v>
      </c>
      <c r="AX288" s="13" t="s">
        <v>85</v>
      </c>
      <c r="AY288" s="237" t="s">
        <v>116</v>
      </c>
    </row>
    <row r="289" s="2" customFormat="1" ht="24.15" customHeight="1">
      <c r="A289" s="38"/>
      <c r="B289" s="39"/>
      <c r="C289" s="212" t="s">
        <v>392</v>
      </c>
      <c r="D289" s="212" t="s">
        <v>118</v>
      </c>
      <c r="E289" s="213" t="s">
        <v>393</v>
      </c>
      <c r="F289" s="214" t="s">
        <v>394</v>
      </c>
      <c r="G289" s="215" t="s">
        <v>121</v>
      </c>
      <c r="H289" s="216">
        <v>1365.79</v>
      </c>
      <c r="I289" s="217"/>
      <c r="J289" s="218">
        <f>ROUND(I289*H289,2)</f>
        <v>0</v>
      </c>
      <c r="K289" s="219"/>
      <c r="L289" s="44"/>
      <c r="M289" s="220" t="s">
        <v>1</v>
      </c>
      <c r="N289" s="221" t="s">
        <v>45</v>
      </c>
      <c r="O289" s="91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4" t="s">
        <v>122</v>
      </c>
      <c r="AT289" s="224" t="s">
        <v>118</v>
      </c>
      <c r="AU289" s="224" t="s">
        <v>87</v>
      </c>
      <c r="AY289" s="17" t="s">
        <v>116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7" t="s">
        <v>85</v>
      </c>
      <c r="BK289" s="225">
        <f>ROUND(I289*H289,2)</f>
        <v>0</v>
      </c>
      <c r="BL289" s="17" t="s">
        <v>122</v>
      </c>
      <c r="BM289" s="224" t="s">
        <v>395</v>
      </c>
    </row>
    <row r="290" s="13" customFormat="1">
      <c r="A290" s="13"/>
      <c r="B290" s="226"/>
      <c r="C290" s="227"/>
      <c r="D290" s="228" t="s">
        <v>124</v>
      </c>
      <c r="E290" s="229" t="s">
        <v>1</v>
      </c>
      <c r="F290" s="230" t="s">
        <v>396</v>
      </c>
      <c r="G290" s="227"/>
      <c r="H290" s="231">
        <v>1359.1300000000001</v>
      </c>
      <c r="I290" s="232"/>
      <c r="J290" s="227"/>
      <c r="K290" s="227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124</v>
      </c>
      <c r="AU290" s="237" t="s">
        <v>87</v>
      </c>
      <c r="AV290" s="13" t="s">
        <v>87</v>
      </c>
      <c r="AW290" s="13" t="s">
        <v>36</v>
      </c>
      <c r="AX290" s="13" t="s">
        <v>80</v>
      </c>
      <c r="AY290" s="237" t="s">
        <v>116</v>
      </c>
    </row>
    <row r="291" s="13" customFormat="1">
      <c r="A291" s="13"/>
      <c r="B291" s="226"/>
      <c r="C291" s="227"/>
      <c r="D291" s="228" t="s">
        <v>124</v>
      </c>
      <c r="E291" s="229" t="s">
        <v>1</v>
      </c>
      <c r="F291" s="230" t="s">
        <v>397</v>
      </c>
      <c r="G291" s="227"/>
      <c r="H291" s="231">
        <v>6.6600000000000001</v>
      </c>
      <c r="I291" s="232"/>
      <c r="J291" s="227"/>
      <c r="K291" s="227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124</v>
      </c>
      <c r="AU291" s="237" t="s">
        <v>87</v>
      </c>
      <c r="AV291" s="13" t="s">
        <v>87</v>
      </c>
      <c r="AW291" s="13" t="s">
        <v>36</v>
      </c>
      <c r="AX291" s="13" t="s">
        <v>80</v>
      </c>
      <c r="AY291" s="237" t="s">
        <v>116</v>
      </c>
    </row>
    <row r="292" s="15" customFormat="1">
      <c r="A292" s="15"/>
      <c r="B292" s="248"/>
      <c r="C292" s="249"/>
      <c r="D292" s="228" t="s">
        <v>124</v>
      </c>
      <c r="E292" s="250" t="s">
        <v>1</v>
      </c>
      <c r="F292" s="251" t="s">
        <v>194</v>
      </c>
      <c r="G292" s="249"/>
      <c r="H292" s="252">
        <v>1365.7900000000002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8" t="s">
        <v>124</v>
      </c>
      <c r="AU292" s="258" t="s">
        <v>87</v>
      </c>
      <c r="AV292" s="15" t="s">
        <v>122</v>
      </c>
      <c r="AW292" s="15" t="s">
        <v>36</v>
      </c>
      <c r="AX292" s="15" t="s">
        <v>85</v>
      </c>
      <c r="AY292" s="258" t="s">
        <v>116</v>
      </c>
    </row>
    <row r="293" s="2" customFormat="1" ht="16.5" customHeight="1">
      <c r="A293" s="38"/>
      <c r="B293" s="39"/>
      <c r="C293" s="259" t="s">
        <v>398</v>
      </c>
      <c r="D293" s="259" t="s">
        <v>386</v>
      </c>
      <c r="E293" s="260" t="s">
        <v>387</v>
      </c>
      <c r="F293" s="261" t="s">
        <v>388</v>
      </c>
      <c r="G293" s="262" t="s">
        <v>389</v>
      </c>
      <c r="H293" s="263">
        <v>27.315999999999999</v>
      </c>
      <c r="I293" s="264"/>
      <c r="J293" s="265">
        <f>ROUND(I293*H293,2)</f>
        <v>0</v>
      </c>
      <c r="K293" s="266"/>
      <c r="L293" s="267"/>
      <c r="M293" s="268" t="s">
        <v>1</v>
      </c>
      <c r="N293" s="269" t="s">
        <v>45</v>
      </c>
      <c r="O293" s="91"/>
      <c r="P293" s="222">
        <f>O293*H293</f>
        <v>0</v>
      </c>
      <c r="Q293" s="222">
        <v>0.001</v>
      </c>
      <c r="R293" s="222">
        <f>Q293*H293</f>
        <v>0.027316</v>
      </c>
      <c r="S293" s="222">
        <v>0</v>
      </c>
      <c r="T293" s="223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4" t="s">
        <v>149</v>
      </c>
      <c r="AT293" s="224" t="s">
        <v>386</v>
      </c>
      <c r="AU293" s="224" t="s">
        <v>87</v>
      </c>
      <c r="AY293" s="17" t="s">
        <v>116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7" t="s">
        <v>85</v>
      </c>
      <c r="BK293" s="225">
        <f>ROUND(I293*H293,2)</f>
        <v>0</v>
      </c>
      <c r="BL293" s="17" t="s">
        <v>122</v>
      </c>
      <c r="BM293" s="224" t="s">
        <v>399</v>
      </c>
    </row>
    <row r="294" s="13" customFormat="1">
      <c r="A294" s="13"/>
      <c r="B294" s="226"/>
      <c r="C294" s="227"/>
      <c r="D294" s="228" t="s">
        <v>124</v>
      </c>
      <c r="E294" s="229" t="s">
        <v>1</v>
      </c>
      <c r="F294" s="230" t="s">
        <v>400</v>
      </c>
      <c r="G294" s="227"/>
      <c r="H294" s="231">
        <v>27.315999999999999</v>
      </c>
      <c r="I294" s="232"/>
      <c r="J294" s="227"/>
      <c r="K294" s="227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124</v>
      </c>
      <c r="AU294" s="237" t="s">
        <v>87</v>
      </c>
      <c r="AV294" s="13" t="s">
        <v>87</v>
      </c>
      <c r="AW294" s="13" t="s">
        <v>36</v>
      </c>
      <c r="AX294" s="13" t="s">
        <v>85</v>
      </c>
      <c r="AY294" s="237" t="s">
        <v>116</v>
      </c>
    </row>
    <row r="295" s="2" customFormat="1" ht="24.15" customHeight="1">
      <c r="A295" s="38"/>
      <c r="B295" s="39"/>
      <c r="C295" s="212" t="s">
        <v>401</v>
      </c>
      <c r="D295" s="212" t="s">
        <v>118</v>
      </c>
      <c r="E295" s="213" t="s">
        <v>402</v>
      </c>
      <c r="F295" s="214" t="s">
        <v>403</v>
      </c>
      <c r="G295" s="215" t="s">
        <v>121</v>
      </c>
      <c r="H295" s="216">
        <v>428.43700000000001</v>
      </c>
      <c r="I295" s="217"/>
      <c r="J295" s="218">
        <f>ROUND(I295*H295,2)</f>
        <v>0</v>
      </c>
      <c r="K295" s="219"/>
      <c r="L295" s="44"/>
      <c r="M295" s="220" t="s">
        <v>1</v>
      </c>
      <c r="N295" s="221" t="s">
        <v>45</v>
      </c>
      <c r="O295" s="91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4" t="s">
        <v>122</v>
      </c>
      <c r="AT295" s="224" t="s">
        <v>118</v>
      </c>
      <c r="AU295" s="224" t="s">
        <v>87</v>
      </c>
      <c r="AY295" s="17" t="s">
        <v>116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7" t="s">
        <v>85</v>
      </c>
      <c r="BK295" s="225">
        <f>ROUND(I295*H295,2)</f>
        <v>0</v>
      </c>
      <c r="BL295" s="17" t="s">
        <v>122</v>
      </c>
      <c r="BM295" s="224" t="s">
        <v>404</v>
      </c>
    </row>
    <row r="296" s="14" customFormat="1">
      <c r="A296" s="14"/>
      <c r="B296" s="238"/>
      <c r="C296" s="239"/>
      <c r="D296" s="228" t="s">
        <v>124</v>
      </c>
      <c r="E296" s="240" t="s">
        <v>1</v>
      </c>
      <c r="F296" s="241" t="s">
        <v>405</v>
      </c>
      <c r="G296" s="239"/>
      <c r="H296" s="240" t="s">
        <v>1</v>
      </c>
      <c r="I296" s="242"/>
      <c r="J296" s="239"/>
      <c r="K296" s="239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124</v>
      </c>
      <c r="AU296" s="247" t="s">
        <v>87</v>
      </c>
      <c r="AV296" s="14" t="s">
        <v>85</v>
      </c>
      <c r="AW296" s="14" t="s">
        <v>36</v>
      </c>
      <c r="AX296" s="14" t="s">
        <v>80</v>
      </c>
      <c r="AY296" s="247" t="s">
        <v>116</v>
      </c>
    </row>
    <row r="297" s="13" customFormat="1">
      <c r="A297" s="13"/>
      <c r="B297" s="226"/>
      <c r="C297" s="227"/>
      <c r="D297" s="228" t="s">
        <v>124</v>
      </c>
      <c r="E297" s="229" t="s">
        <v>1</v>
      </c>
      <c r="F297" s="230" t="s">
        <v>406</v>
      </c>
      <c r="G297" s="227"/>
      <c r="H297" s="231">
        <v>398.62799999999999</v>
      </c>
      <c r="I297" s="232"/>
      <c r="J297" s="227"/>
      <c r="K297" s="227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124</v>
      </c>
      <c r="AU297" s="237" t="s">
        <v>87</v>
      </c>
      <c r="AV297" s="13" t="s">
        <v>87</v>
      </c>
      <c r="AW297" s="13" t="s">
        <v>36</v>
      </c>
      <c r="AX297" s="13" t="s">
        <v>80</v>
      </c>
      <c r="AY297" s="237" t="s">
        <v>116</v>
      </c>
    </row>
    <row r="298" s="14" customFormat="1">
      <c r="A298" s="14"/>
      <c r="B298" s="238"/>
      <c r="C298" s="239"/>
      <c r="D298" s="228" t="s">
        <v>124</v>
      </c>
      <c r="E298" s="240" t="s">
        <v>1</v>
      </c>
      <c r="F298" s="241" t="s">
        <v>216</v>
      </c>
      <c r="G298" s="239"/>
      <c r="H298" s="240" t="s">
        <v>1</v>
      </c>
      <c r="I298" s="242"/>
      <c r="J298" s="239"/>
      <c r="K298" s="239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124</v>
      </c>
      <c r="AU298" s="247" t="s">
        <v>87</v>
      </c>
      <c r="AV298" s="14" t="s">
        <v>85</v>
      </c>
      <c r="AW298" s="14" t="s">
        <v>36</v>
      </c>
      <c r="AX298" s="14" t="s">
        <v>80</v>
      </c>
      <c r="AY298" s="247" t="s">
        <v>116</v>
      </c>
    </row>
    <row r="299" s="13" customFormat="1">
      <c r="A299" s="13"/>
      <c r="B299" s="226"/>
      <c r="C299" s="227"/>
      <c r="D299" s="228" t="s">
        <v>124</v>
      </c>
      <c r="E299" s="229" t="s">
        <v>1</v>
      </c>
      <c r="F299" s="230" t="s">
        <v>407</v>
      </c>
      <c r="G299" s="227"/>
      <c r="H299" s="231">
        <v>1.696</v>
      </c>
      <c r="I299" s="232"/>
      <c r="J299" s="227"/>
      <c r="K299" s="227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124</v>
      </c>
      <c r="AU299" s="237" t="s">
        <v>87</v>
      </c>
      <c r="AV299" s="13" t="s">
        <v>87</v>
      </c>
      <c r="AW299" s="13" t="s">
        <v>36</v>
      </c>
      <c r="AX299" s="13" t="s">
        <v>80</v>
      </c>
      <c r="AY299" s="237" t="s">
        <v>116</v>
      </c>
    </row>
    <row r="300" s="13" customFormat="1">
      <c r="A300" s="13"/>
      <c r="B300" s="226"/>
      <c r="C300" s="227"/>
      <c r="D300" s="228" t="s">
        <v>124</v>
      </c>
      <c r="E300" s="229" t="s">
        <v>1</v>
      </c>
      <c r="F300" s="230" t="s">
        <v>408</v>
      </c>
      <c r="G300" s="227"/>
      <c r="H300" s="231">
        <v>1.0369999999999999</v>
      </c>
      <c r="I300" s="232"/>
      <c r="J300" s="227"/>
      <c r="K300" s="227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124</v>
      </c>
      <c r="AU300" s="237" t="s">
        <v>87</v>
      </c>
      <c r="AV300" s="13" t="s">
        <v>87</v>
      </c>
      <c r="AW300" s="13" t="s">
        <v>36</v>
      </c>
      <c r="AX300" s="13" t="s">
        <v>80</v>
      </c>
      <c r="AY300" s="237" t="s">
        <v>116</v>
      </c>
    </row>
    <row r="301" s="13" customFormat="1">
      <c r="A301" s="13"/>
      <c r="B301" s="226"/>
      <c r="C301" s="227"/>
      <c r="D301" s="228" t="s">
        <v>124</v>
      </c>
      <c r="E301" s="229" t="s">
        <v>1</v>
      </c>
      <c r="F301" s="230" t="s">
        <v>409</v>
      </c>
      <c r="G301" s="227"/>
      <c r="H301" s="231">
        <v>1.782</v>
      </c>
      <c r="I301" s="232"/>
      <c r="J301" s="227"/>
      <c r="K301" s="227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124</v>
      </c>
      <c r="AU301" s="237" t="s">
        <v>87</v>
      </c>
      <c r="AV301" s="13" t="s">
        <v>87</v>
      </c>
      <c r="AW301" s="13" t="s">
        <v>36</v>
      </c>
      <c r="AX301" s="13" t="s">
        <v>80</v>
      </c>
      <c r="AY301" s="237" t="s">
        <v>116</v>
      </c>
    </row>
    <row r="302" s="13" customFormat="1">
      <c r="A302" s="13"/>
      <c r="B302" s="226"/>
      <c r="C302" s="227"/>
      <c r="D302" s="228" t="s">
        <v>124</v>
      </c>
      <c r="E302" s="229" t="s">
        <v>1</v>
      </c>
      <c r="F302" s="230" t="s">
        <v>410</v>
      </c>
      <c r="G302" s="227"/>
      <c r="H302" s="231">
        <v>0.99399999999999999</v>
      </c>
      <c r="I302" s="232"/>
      <c r="J302" s="227"/>
      <c r="K302" s="227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124</v>
      </c>
      <c r="AU302" s="237" t="s">
        <v>87</v>
      </c>
      <c r="AV302" s="13" t="s">
        <v>87</v>
      </c>
      <c r="AW302" s="13" t="s">
        <v>36</v>
      </c>
      <c r="AX302" s="13" t="s">
        <v>80</v>
      </c>
      <c r="AY302" s="237" t="s">
        <v>116</v>
      </c>
    </row>
    <row r="303" s="13" customFormat="1">
      <c r="A303" s="13"/>
      <c r="B303" s="226"/>
      <c r="C303" s="227"/>
      <c r="D303" s="228" t="s">
        <v>124</v>
      </c>
      <c r="E303" s="229" t="s">
        <v>1</v>
      </c>
      <c r="F303" s="230" t="s">
        <v>411</v>
      </c>
      <c r="G303" s="227"/>
      <c r="H303" s="231">
        <v>0.96699999999999997</v>
      </c>
      <c r="I303" s="232"/>
      <c r="J303" s="227"/>
      <c r="K303" s="227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124</v>
      </c>
      <c r="AU303" s="237" t="s">
        <v>87</v>
      </c>
      <c r="AV303" s="13" t="s">
        <v>87</v>
      </c>
      <c r="AW303" s="13" t="s">
        <v>36</v>
      </c>
      <c r="AX303" s="13" t="s">
        <v>80</v>
      </c>
      <c r="AY303" s="237" t="s">
        <v>116</v>
      </c>
    </row>
    <row r="304" s="13" customFormat="1">
      <c r="A304" s="13"/>
      <c r="B304" s="226"/>
      <c r="C304" s="227"/>
      <c r="D304" s="228" t="s">
        <v>124</v>
      </c>
      <c r="E304" s="229" t="s">
        <v>1</v>
      </c>
      <c r="F304" s="230" t="s">
        <v>412</v>
      </c>
      <c r="G304" s="227"/>
      <c r="H304" s="231">
        <v>1.01</v>
      </c>
      <c r="I304" s="232"/>
      <c r="J304" s="227"/>
      <c r="K304" s="227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124</v>
      </c>
      <c r="AU304" s="237" t="s">
        <v>87</v>
      </c>
      <c r="AV304" s="13" t="s">
        <v>87</v>
      </c>
      <c r="AW304" s="13" t="s">
        <v>36</v>
      </c>
      <c r="AX304" s="13" t="s">
        <v>80</v>
      </c>
      <c r="AY304" s="237" t="s">
        <v>116</v>
      </c>
    </row>
    <row r="305" s="13" customFormat="1">
      <c r="A305" s="13"/>
      <c r="B305" s="226"/>
      <c r="C305" s="227"/>
      <c r="D305" s="228" t="s">
        <v>124</v>
      </c>
      <c r="E305" s="229" t="s">
        <v>1</v>
      </c>
      <c r="F305" s="230" t="s">
        <v>413</v>
      </c>
      <c r="G305" s="227"/>
      <c r="H305" s="231">
        <v>1.0580000000000001</v>
      </c>
      <c r="I305" s="232"/>
      <c r="J305" s="227"/>
      <c r="K305" s="227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124</v>
      </c>
      <c r="AU305" s="237" t="s">
        <v>87</v>
      </c>
      <c r="AV305" s="13" t="s">
        <v>87</v>
      </c>
      <c r="AW305" s="13" t="s">
        <v>36</v>
      </c>
      <c r="AX305" s="13" t="s">
        <v>80</v>
      </c>
      <c r="AY305" s="237" t="s">
        <v>116</v>
      </c>
    </row>
    <row r="306" s="13" customFormat="1">
      <c r="A306" s="13"/>
      <c r="B306" s="226"/>
      <c r="C306" s="227"/>
      <c r="D306" s="228" t="s">
        <v>124</v>
      </c>
      <c r="E306" s="229" t="s">
        <v>1</v>
      </c>
      <c r="F306" s="230" t="s">
        <v>414</v>
      </c>
      <c r="G306" s="227"/>
      <c r="H306" s="231">
        <v>1.3180000000000001</v>
      </c>
      <c r="I306" s="232"/>
      <c r="J306" s="227"/>
      <c r="K306" s="227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124</v>
      </c>
      <c r="AU306" s="237" t="s">
        <v>87</v>
      </c>
      <c r="AV306" s="13" t="s">
        <v>87</v>
      </c>
      <c r="AW306" s="13" t="s">
        <v>36</v>
      </c>
      <c r="AX306" s="13" t="s">
        <v>80</v>
      </c>
      <c r="AY306" s="237" t="s">
        <v>116</v>
      </c>
    </row>
    <row r="307" s="13" customFormat="1">
      <c r="A307" s="13"/>
      <c r="B307" s="226"/>
      <c r="C307" s="227"/>
      <c r="D307" s="228" t="s">
        <v>124</v>
      </c>
      <c r="E307" s="229" t="s">
        <v>1</v>
      </c>
      <c r="F307" s="230" t="s">
        <v>415</v>
      </c>
      <c r="G307" s="227"/>
      <c r="H307" s="231">
        <v>1.085</v>
      </c>
      <c r="I307" s="232"/>
      <c r="J307" s="227"/>
      <c r="K307" s="227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124</v>
      </c>
      <c r="AU307" s="237" t="s">
        <v>87</v>
      </c>
      <c r="AV307" s="13" t="s">
        <v>87</v>
      </c>
      <c r="AW307" s="13" t="s">
        <v>36</v>
      </c>
      <c r="AX307" s="13" t="s">
        <v>80</v>
      </c>
      <c r="AY307" s="237" t="s">
        <v>116</v>
      </c>
    </row>
    <row r="308" s="13" customFormat="1">
      <c r="A308" s="13"/>
      <c r="B308" s="226"/>
      <c r="C308" s="227"/>
      <c r="D308" s="228" t="s">
        <v>124</v>
      </c>
      <c r="E308" s="229" t="s">
        <v>1</v>
      </c>
      <c r="F308" s="230" t="s">
        <v>416</v>
      </c>
      <c r="G308" s="227"/>
      <c r="H308" s="231">
        <v>2.2029999999999998</v>
      </c>
      <c r="I308" s="232"/>
      <c r="J308" s="227"/>
      <c r="K308" s="227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124</v>
      </c>
      <c r="AU308" s="237" t="s">
        <v>87</v>
      </c>
      <c r="AV308" s="13" t="s">
        <v>87</v>
      </c>
      <c r="AW308" s="13" t="s">
        <v>36</v>
      </c>
      <c r="AX308" s="13" t="s">
        <v>80</v>
      </c>
      <c r="AY308" s="237" t="s">
        <v>116</v>
      </c>
    </row>
    <row r="309" s="13" customFormat="1">
      <c r="A309" s="13"/>
      <c r="B309" s="226"/>
      <c r="C309" s="227"/>
      <c r="D309" s="228" t="s">
        <v>124</v>
      </c>
      <c r="E309" s="229" t="s">
        <v>1</v>
      </c>
      <c r="F309" s="230" t="s">
        <v>417</v>
      </c>
      <c r="G309" s="227"/>
      <c r="H309" s="231">
        <v>1.49</v>
      </c>
      <c r="I309" s="232"/>
      <c r="J309" s="227"/>
      <c r="K309" s="227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124</v>
      </c>
      <c r="AU309" s="237" t="s">
        <v>87</v>
      </c>
      <c r="AV309" s="13" t="s">
        <v>87</v>
      </c>
      <c r="AW309" s="13" t="s">
        <v>36</v>
      </c>
      <c r="AX309" s="13" t="s">
        <v>80</v>
      </c>
      <c r="AY309" s="237" t="s">
        <v>116</v>
      </c>
    </row>
    <row r="310" s="13" customFormat="1">
      <c r="A310" s="13"/>
      <c r="B310" s="226"/>
      <c r="C310" s="227"/>
      <c r="D310" s="228" t="s">
        <v>124</v>
      </c>
      <c r="E310" s="229" t="s">
        <v>1</v>
      </c>
      <c r="F310" s="230" t="s">
        <v>418</v>
      </c>
      <c r="G310" s="227"/>
      <c r="H310" s="231">
        <v>1.204</v>
      </c>
      <c r="I310" s="232"/>
      <c r="J310" s="227"/>
      <c r="K310" s="227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124</v>
      </c>
      <c r="AU310" s="237" t="s">
        <v>87</v>
      </c>
      <c r="AV310" s="13" t="s">
        <v>87</v>
      </c>
      <c r="AW310" s="13" t="s">
        <v>36</v>
      </c>
      <c r="AX310" s="13" t="s">
        <v>80</v>
      </c>
      <c r="AY310" s="237" t="s">
        <v>116</v>
      </c>
    </row>
    <row r="311" s="13" customFormat="1">
      <c r="A311" s="13"/>
      <c r="B311" s="226"/>
      <c r="C311" s="227"/>
      <c r="D311" s="228" t="s">
        <v>124</v>
      </c>
      <c r="E311" s="229" t="s">
        <v>1</v>
      </c>
      <c r="F311" s="230" t="s">
        <v>419</v>
      </c>
      <c r="G311" s="227"/>
      <c r="H311" s="231">
        <v>1.1830000000000001</v>
      </c>
      <c r="I311" s="232"/>
      <c r="J311" s="227"/>
      <c r="K311" s="227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124</v>
      </c>
      <c r="AU311" s="237" t="s">
        <v>87</v>
      </c>
      <c r="AV311" s="13" t="s">
        <v>87</v>
      </c>
      <c r="AW311" s="13" t="s">
        <v>36</v>
      </c>
      <c r="AX311" s="13" t="s">
        <v>80</v>
      </c>
      <c r="AY311" s="237" t="s">
        <v>116</v>
      </c>
    </row>
    <row r="312" s="13" customFormat="1">
      <c r="A312" s="13"/>
      <c r="B312" s="226"/>
      <c r="C312" s="227"/>
      <c r="D312" s="228" t="s">
        <v>124</v>
      </c>
      <c r="E312" s="229" t="s">
        <v>1</v>
      </c>
      <c r="F312" s="230" t="s">
        <v>420</v>
      </c>
      <c r="G312" s="227"/>
      <c r="H312" s="231">
        <v>0.98799999999999999</v>
      </c>
      <c r="I312" s="232"/>
      <c r="J312" s="227"/>
      <c r="K312" s="227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124</v>
      </c>
      <c r="AU312" s="237" t="s">
        <v>87</v>
      </c>
      <c r="AV312" s="13" t="s">
        <v>87</v>
      </c>
      <c r="AW312" s="13" t="s">
        <v>36</v>
      </c>
      <c r="AX312" s="13" t="s">
        <v>80</v>
      </c>
      <c r="AY312" s="237" t="s">
        <v>116</v>
      </c>
    </row>
    <row r="313" s="13" customFormat="1">
      <c r="A313" s="13"/>
      <c r="B313" s="226"/>
      <c r="C313" s="227"/>
      <c r="D313" s="228" t="s">
        <v>124</v>
      </c>
      <c r="E313" s="229" t="s">
        <v>1</v>
      </c>
      <c r="F313" s="230" t="s">
        <v>421</v>
      </c>
      <c r="G313" s="227"/>
      <c r="H313" s="231">
        <v>1.004</v>
      </c>
      <c r="I313" s="232"/>
      <c r="J313" s="227"/>
      <c r="K313" s="227"/>
      <c r="L313" s="233"/>
      <c r="M313" s="234"/>
      <c r="N313" s="235"/>
      <c r="O313" s="235"/>
      <c r="P313" s="235"/>
      <c r="Q313" s="235"/>
      <c r="R313" s="235"/>
      <c r="S313" s="235"/>
      <c r="T313" s="23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7" t="s">
        <v>124</v>
      </c>
      <c r="AU313" s="237" t="s">
        <v>87</v>
      </c>
      <c r="AV313" s="13" t="s">
        <v>87</v>
      </c>
      <c r="AW313" s="13" t="s">
        <v>36</v>
      </c>
      <c r="AX313" s="13" t="s">
        <v>80</v>
      </c>
      <c r="AY313" s="237" t="s">
        <v>116</v>
      </c>
    </row>
    <row r="314" s="13" customFormat="1">
      <c r="A314" s="13"/>
      <c r="B314" s="226"/>
      <c r="C314" s="227"/>
      <c r="D314" s="228" t="s">
        <v>124</v>
      </c>
      <c r="E314" s="229" t="s">
        <v>1</v>
      </c>
      <c r="F314" s="230" t="s">
        <v>422</v>
      </c>
      <c r="G314" s="227"/>
      <c r="H314" s="231">
        <v>0.95599999999999996</v>
      </c>
      <c r="I314" s="232"/>
      <c r="J314" s="227"/>
      <c r="K314" s="227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124</v>
      </c>
      <c r="AU314" s="237" t="s">
        <v>87</v>
      </c>
      <c r="AV314" s="13" t="s">
        <v>87</v>
      </c>
      <c r="AW314" s="13" t="s">
        <v>36</v>
      </c>
      <c r="AX314" s="13" t="s">
        <v>80</v>
      </c>
      <c r="AY314" s="237" t="s">
        <v>116</v>
      </c>
    </row>
    <row r="315" s="13" customFormat="1">
      <c r="A315" s="13"/>
      <c r="B315" s="226"/>
      <c r="C315" s="227"/>
      <c r="D315" s="228" t="s">
        <v>124</v>
      </c>
      <c r="E315" s="229" t="s">
        <v>1</v>
      </c>
      <c r="F315" s="230" t="s">
        <v>423</v>
      </c>
      <c r="G315" s="227"/>
      <c r="H315" s="231">
        <v>1.1020000000000001</v>
      </c>
      <c r="I315" s="232"/>
      <c r="J315" s="227"/>
      <c r="K315" s="227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124</v>
      </c>
      <c r="AU315" s="237" t="s">
        <v>87</v>
      </c>
      <c r="AV315" s="13" t="s">
        <v>87</v>
      </c>
      <c r="AW315" s="13" t="s">
        <v>36</v>
      </c>
      <c r="AX315" s="13" t="s">
        <v>80</v>
      </c>
      <c r="AY315" s="237" t="s">
        <v>116</v>
      </c>
    </row>
    <row r="316" s="13" customFormat="1">
      <c r="A316" s="13"/>
      <c r="B316" s="226"/>
      <c r="C316" s="227"/>
      <c r="D316" s="228" t="s">
        <v>124</v>
      </c>
      <c r="E316" s="229" t="s">
        <v>1</v>
      </c>
      <c r="F316" s="230" t="s">
        <v>424</v>
      </c>
      <c r="G316" s="227"/>
      <c r="H316" s="231">
        <v>1.0800000000000001</v>
      </c>
      <c r="I316" s="232"/>
      <c r="J316" s="227"/>
      <c r="K316" s="227"/>
      <c r="L316" s="233"/>
      <c r="M316" s="234"/>
      <c r="N316" s="235"/>
      <c r="O316" s="235"/>
      <c r="P316" s="235"/>
      <c r="Q316" s="235"/>
      <c r="R316" s="235"/>
      <c r="S316" s="235"/>
      <c r="T316" s="23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7" t="s">
        <v>124</v>
      </c>
      <c r="AU316" s="237" t="s">
        <v>87</v>
      </c>
      <c r="AV316" s="13" t="s">
        <v>87</v>
      </c>
      <c r="AW316" s="13" t="s">
        <v>36</v>
      </c>
      <c r="AX316" s="13" t="s">
        <v>80</v>
      </c>
      <c r="AY316" s="237" t="s">
        <v>116</v>
      </c>
    </row>
    <row r="317" s="13" customFormat="1">
      <c r="A317" s="13"/>
      <c r="B317" s="226"/>
      <c r="C317" s="227"/>
      <c r="D317" s="228" t="s">
        <v>124</v>
      </c>
      <c r="E317" s="229" t="s">
        <v>1</v>
      </c>
      <c r="F317" s="230" t="s">
        <v>425</v>
      </c>
      <c r="G317" s="227"/>
      <c r="H317" s="231">
        <v>1.026</v>
      </c>
      <c r="I317" s="232"/>
      <c r="J317" s="227"/>
      <c r="K317" s="227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124</v>
      </c>
      <c r="AU317" s="237" t="s">
        <v>87</v>
      </c>
      <c r="AV317" s="13" t="s">
        <v>87</v>
      </c>
      <c r="AW317" s="13" t="s">
        <v>36</v>
      </c>
      <c r="AX317" s="13" t="s">
        <v>80</v>
      </c>
      <c r="AY317" s="237" t="s">
        <v>116</v>
      </c>
    </row>
    <row r="318" s="13" customFormat="1">
      <c r="A318" s="13"/>
      <c r="B318" s="226"/>
      <c r="C318" s="227"/>
      <c r="D318" s="228" t="s">
        <v>124</v>
      </c>
      <c r="E318" s="229" t="s">
        <v>1</v>
      </c>
      <c r="F318" s="230" t="s">
        <v>426</v>
      </c>
      <c r="G318" s="227"/>
      <c r="H318" s="231">
        <v>1.0529999999999999</v>
      </c>
      <c r="I318" s="232"/>
      <c r="J318" s="227"/>
      <c r="K318" s="227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124</v>
      </c>
      <c r="AU318" s="237" t="s">
        <v>87</v>
      </c>
      <c r="AV318" s="13" t="s">
        <v>87</v>
      </c>
      <c r="AW318" s="13" t="s">
        <v>36</v>
      </c>
      <c r="AX318" s="13" t="s">
        <v>80</v>
      </c>
      <c r="AY318" s="237" t="s">
        <v>116</v>
      </c>
    </row>
    <row r="319" s="13" customFormat="1">
      <c r="A319" s="13"/>
      <c r="B319" s="226"/>
      <c r="C319" s="227"/>
      <c r="D319" s="228" t="s">
        <v>124</v>
      </c>
      <c r="E319" s="229" t="s">
        <v>1</v>
      </c>
      <c r="F319" s="230" t="s">
        <v>427</v>
      </c>
      <c r="G319" s="227"/>
      <c r="H319" s="231">
        <v>1.1120000000000001</v>
      </c>
      <c r="I319" s="232"/>
      <c r="J319" s="227"/>
      <c r="K319" s="227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124</v>
      </c>
      <c r="AU319" s="237" t="s">
        <v>87</v>
      </c>
      <c r="AV319" s="13" t="s">
        <v>87</v>
      </c>
      <c r="AW319" s="13" t="s">
        <v>36</v>
      </c>
      <c r="AX319" s="13" t="s">
        <v>80</v>
      </c>
      <c r="AY319" s="237" t="s">
        <v>116</v>
      </c>
    </row>
    <row r="320" s="13" customFormat="1">
      <c r="A320" s="13"/>
      <c r="B320" s="226"/>
      <c r="C320" s="227"/>
      <c r="D320" s="228" t="s">
        <v>124</v>
      </c>
      <c r="E320" s="229" t="s">
        <v>1</v>
      </c>
      <c r="F320" s="230" t="s">
        <v>428</v>
      </c>
      <c r="G320" s="227"/>
      <c r="H320" s="231">
        <v>0.96099999999999997</v>
      </c>
      <c r="I320" s="232"/>
      <c r="J320" s="227"/>
      <c r="K320" s="227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124</v>
      </c>
      <c r="AU320" s="237" t="s">
        <v>87</v>
      </c>
      <c r="AV320" s="13" t="s">
        <v>87</v>
      </c>
      <c r="AW320" s="13" t="s">
        <v>36</v>
      </c>
      <c r="AX320" s="13" t="s">
        <v>80</v>
      </c>
      <c r="AY320" s="237" t="s">
        <v>116</v>
      </c>
    </row>
    <row r="321" s="13" customFormat="1">
      <c r="A321" s="13"/>
      <c r="B321" s="226"/>
      <c r="C321" s="227"/>
      <c r="D321" s="228" t="s">
        <v>124</v>
      </c>
      <c r="E321" s="229" t="s">
        <v>1</v>
      </c>
      <c r="F321" s="230" t="s">
        <v>429</v>
      </c>
      <c r="G321" s="227"/>
      <c r="H321" s="231">
        <v>1.0640000000000001</v>
      </c>
      <c r="I321" s="232"/>
      <c r="J321" s="227"/>
      <c r="K321" s="227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124</v>
      </c>
      <c r="AU321" s="237" t="s">
        <v>87</v>
      </c>
      <c r="AV321" s="13" t="s">
        <v>87</v>
      </c>
      <c r="AW321" s="13" t="s">
        <v>36</v>
      </c>
      <c r="AX321" s="13" t="s">
        <v>80</v>
      </c>
      <c r="AY321" s="237" t="s">
        <v>116</v>
      </c>
    </row>
    <row r="322" s="13" customFormat="1">
      <c r="A322" s="13"/>
      <c r="B322" s="226"/>
      <c r="C322" s="227"/>
      <c r="D322" s="228" t="s">
        <v>124</v>
      </c>
      <c r="E322" s="229" t="s">
        <v>1</v>
      </c>
      <c r="F322" s="230" t="s">
        <v>430</v>
      </c>
      <c r="G322" s="227"/>
      <c r="H322" s="231">
        <v>1.0640000000000001</v>
      </c>
      <c r="I322" s="232"/>
      <c r="J322" s="227"/>
      <c r="K322" s="227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124</v>
      </c>
      <c r="AU322" s="237" t="s">
        <v>87</v>
      </c>
      <c r="AV322" s="13" t="s">
        <v>87</v>
      </c>
      <c r="AW322" s="13" t="s">
        <v>36</v>
      </c>
      <c r="AX322" s="13" t="s">
        <v>80</v>
      </c>
      <c r="AY322" s="237" t="s">
        <v>116</v>
      </c>
    </row>
    <row r="323" s="13" customFormat="1">
      <c r="A323" s="13"/>
      <c r="B323" s="226"/>
      <c r="C323" s="227"/>
      <c r="D323" s="228" t="s">
        <v>124</v>
      </c>
      <c r="E323" s="229" t="s">
        <v>1</v>
      </c>
      <c r="F323" s="230" t="s">
        <v>431</v>
      </c>
      <c r="G323" s="227"/>
      <c r="H323" s="231">
        <v>1.3720000000000001</v>
      </c>
      <c r="I323" s="232"/>
      <c r="J323" s="227"/>
      <c r="K323" s="227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124</v>
      </c>
      <c r="AU323" s="237" t="s">
        <v>87</v>
      </c>
      <c r="AV323" s="13" t="s">
        <v>87</v>
      </c>
      <c r="AW323" s="13" t="s">
        <v>36</v>
      </c>
      <c r="AX323" s="13" t="s">
        <v>80</v>
      </c>
      <c r="AY323" s="237" t="s">
        <v>116</v>
      </c>
    </row>
    <row r="324" s="15" customFormat="1">
      <c r="A324" s="15"/>
      <c r="B324" s="248"/>
      <c r="C324" s="249"/>
      <c r="D324" s="228" t="s">
        <v>124</v>
      </c>
      <c r="E324" s="250" t="s">
        <v>1</v>
      </c>
      <c r="F324" s="251" t="s">
        <v>194</v>
      </c>
      <c r="G324" s="249"/>
      <c r="H324" s="252">
        <v>428.43700000000001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8" t="s">
        <v>124</v>
      </c>
      <c r="AU324" s="258" t="s">
        <v>87</v>
      </c>
      <c r="AV324" s="15" t="s">
        <v>122</v>
      </c>
      <c r="AW324" s="15" t="s">
        <v>36</v>
      </c>
      <c r="AX324" s="15" t="s">
        <v>85</v>
      </c>
      <c r="AY324" s="258" t="s">
        <v>116</v>
      </c>
    </row>
    <row r="325" s="2" customFormat="1" ht="24.15" customHeight="1">
      <c r="A325" s="38"/>
      <c r="B325" s="39"/>
      <c r="C325" s="212" t="s">
        <v>432</v>
      </c>
      <c r="D325" s="212" t="s">
        <v>118</v>
      </c>
      <c r="E325" s="213" t="s">
        <v>433</v>
      </c>
      <c r="F325" s="214" t="s">
        <v>434</v>
      </c>
      <c r="G325" s="215" t="s">
        <v>121</v>
      </c>
      <c r="H325" s="216">
        <v>54.332999999999998</v>
      </c>
      <c r="I325" s="217"/>
      <c r="J325" s="218">
        <f>ROUND(I325*H325,2)</f>
        <v>0</v>
      </c>
      <c r="K325" s="219"/>
      <c r="L325" s="44"/>
      <c r="M325" s="220" t="s">
        <v>1</v>
      </c>
      <c r="N325" s="221" t="s">
        <v>45</v>
      </c>
      <c r="O325" s="91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4" t="s">
        <v>122</v>
      </c>
      <c r="AT325" s="224" t="s">
        <v>118</v>
      </c>
      <c r="AU325" s="224" t="s">
        <v>87</v>
      </c>
      <c r="AY325" s="17" t="s">
        <v>116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7" t="s">
        <v>85</v>
      </c>
      <c r="BK325" s="225">
        <f>ROUND(I325*H325,2)</f>
        <v>0</v>
      </c>
      <c r="BL325" s="17" t="s">
        <v>122</v>
      </c>
      <c r="BM325" s="224" t="s">
        <v>435</v>
      </c>
    </row>
    <row r="326" s="14" customFormat="1">
      <c r="A326" s="14"/>
      <c r="B326" s="238"/>
      <c r="C326" s="239"/>
      <c r="D326" s="228" t="s">
        <v>124</v>
      </c>
      <c r="E326" s="240" t="s">
        <v>1</v>
      </c>
      <c r="F326" s="241" t="s">
        <v>436</v>
      </c>
      <c r="G326" s="239"/>
      <c r="H326" s="240" t="s">
        <v>1</v>
      </c>
      <c r="I326" s="242"/>
      <c r="J326" s="239"/>
      <c r="K326" s="239"/>
      <c r="L326" s="243"/>
      <c r="M326" s="244"/>
      <c r="N326" s="245"/>
      <c r="O326" s="245"/>
      <c r="P326" s="245"/>
      <c r="Q326" s="245"/>
      <c r="R326" s="245"/>
      <c r="S326" s="245"/>
      <c r="T326" s="24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7" t="s">
        <v>124</v>
      </c>
      <c r="AU326" s="247" t="s">
        <v>87</v>
      </c>
      <c r="AV326" s="14" t="s">
        <v>85</v>
      </c>
      <c r="AW326" s="14" t="s">
        <v>36</v>
      </c>
      <c r="AX326" s="14" t="s">
        <v>80</v>
      </c>
      <c r="AY326" s="247" t="s">
        <v>116</v>
      </c>
    </row>
    <row r="327" s="13" customFormat="1">
      <c r="A327" s="13"/>
      <c r="B327" s="226"/>
      <c r="C327" s="227"/>
      <c r="D327" s="228" t="s">
        <v>124</v>
      </c>
      <c r="E327" s="229" t="s">
        <v>1</v>
      </c>
      <c r="F327" s="230" t="s">
        <v>437</v>
      </c>
      <c r="G327" s="227"/>
      <c r="H327" s="231">
        <v>51.021999999999998</v>
      </c>
      <c r="I327" s="232"/>
      <c r="J327" s="227"/>
      <c r="K327" s="227"/>
      <c r="L327" s="233"/>
      <c r="M327" s="234"/>
      <c r="N327" s="235"/>
      <c r="O327" s="235"/>
      <c r="P327" s="235"/>
      <c r="Q327" s="235"/>
      <c r="R327" s="235"/>
      <c r="S327" s="235"/>
      <c r="T327" s="23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7" t="s">
        <v>124</v>
      </c>
      <c r="AU327" s="237" t="s">
        <v>87</v>
      </c>
      <c r="AV327" s="13" t="s">
        <v>87</v>
      </c>
      <c r="AW327" s="13" t="s">
        <v>36</v>
      </c>
      <c r="AX327" s="13" t="s">
        <v>80</v>
      </c>
      <c r="AY327" s="237" t="s">
        <v>116</v>
      </c>
    </row>
    <row r="328" s="14" customFormat="1">
      <c r="A328" s="14"/>
      <c r="B328" s="238"/>
      <c r="C328" s="239"/>
      <c r="D328" s="228" t="s">
        <v>124</v>
      </c>
      <c r="E328" s="240" t="s">
        <v>1</v>
      </c>
      <c r="F328" s="241" t="s">
        <v>216</v>
      </c>
      <c r="G328" s="239"/>
      <c r="H328" s="240" t="s">
        <v>1</v>
      </c>
      <c r="I328" s="242"/>
      <c r="J328" s="239"/>
      <c r="K328" s="239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124</v>
      </c>
      <c r="AU328" s="247" t="s">
        <v>87</v>
      </c>
      <c r="AV328" s="14" t="s">
        <v>85</v>
      </c>
      <c r="AW328" s="14" t="s">
        <v>36</v>
      </c>
      <c r="AX328" s="14" t="s">
        <v>80</v>
      </c>
      <c r="AY328" s="247" t="s">
        <v>116</v>
      </c>
    </row>
    <row r="329" s="13" customFormat="1">
      <c r="A329" s="13"/>
      <c r="B329" s="226"/>
      <c r="C329" s="227"/>
      <c r="D329" s="228" t="s">
        <v>124</v>
      </c>
      <c r="E329" s="229" t="s">
        <v>1</v>
      </c>
      <c r="F329" s="230" t="s">
        <v>438</v>
      </c>
      <c r="G329" s="227"/>
      <c r="H329" s="231">
        <v>0.188</v>
      </c>
      <c r="I329" s="232"/>
      <c r="J329" s="227"/>
      <c r="K329" s="227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124</v>
      </c>
      <c r="AU329" s="237" t="s">
        <v>87</v>
      </c>
      <c r="AV329" s="13" t="s">
        <v>87</v>
      </c>
      <c r="AW329" s="13" t="s">
        <v>36</v>
      </c>
      <c r="AX329" s="13" t="s">
        <v>80</v>
      </c>
      <c r="AY329" s="237" t="s">
        <v>116</v>
      </c>
    </row>
    <row r="330" s="13" customFormat="1">
      <c r="A330" s="13"/>
      <c r="B330" s="226"/>
      <c r="C330" s="227"/>
      <c r="D330" s="228" t="s">
        <v>124</v>
      </c>
      <c r="E330" s="229" t="s">
        <v>1</v>
      </c>
      <c r="F330" s="230" t="s">
        <v>439</v>
      </c>
      <c r="G330" s="227"/>
      <c r="H330" s="231">
        <v>0.11500000000000001</v>
      </c>
      <c r="I330" s="232"/>
      <c r="J330" s="227"/>
      <c r="K330" s="227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124</v>
      </c>
      <c r="AU330" s="237" t="s">
        <v>87</v>
      </c>
      <c r="AV330" s="13" t="s">
        <v>87</v>
      </c>
      <c r="AW330" s="13" t="s">
        <v>36</v>
      </c>
      <c r="AX330" s="13" t="s">
        <v>80</v>
      </c>
      <c r="AY330" s="237" t="s">
        <v>116</v>
      </c>
    </row>
    <row r="331" s="13" customFormat="1">
      <c r="A331" s="13"/>
      <c r="B331" s="226"/>
      <c r="C331" s="227"/>
      <c r="D331" s="228" t="s">
        <v>124</v>
      </c>
      <c r="E331" s="229" t="s">
        <v>1</v>
      </c>
      <c r="F331" s="230" t="s">
        <v>440</v>
      </c>
      <c r="G331" s="227"/>
      <c r="H331" s="231">
        <v>0.19800000000000001</v>
      </c>
      <c r="I331" s="232"/>
      <c r="J331" s="227"/>
      <c r="K331" s="227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124</v>
      </c>
      <c r="AU331" s="237" t="s">
        <v>87</v>
      </c>
      <c r="AV331" s="13" t="s">
        <v>87</v>
      </c>
      <c r="AW331" s="13" t="s">
        <v>36</v>
      </c>
      <c r="AX331" s="13" t="s">
        <v>80</v>
      </c>
      <c r="AY331" s="237" t="s">
        <v>116</v>
      </c>
    </row>
    <row r="332" s="13" customFormat="1">
      <c r="A332" s="13"/>
      <c r="B332" s="226"/>
      <c r="C332" s="227"/>
      <c r="D332" s="228" t="s">
        <v>124</v>
      </c>
      <c r="E332" s="229" t="s">
        <v>1</v>
      </c>
      <c r="F332" s="230" t="s">
        <v>441</v>
      </c>
      <c r="G332" s="227"/>
      <c r="H332" s="231">
        <v>0.11</v>
      </c>
      <c r="I332" s="232"/>
      <c r="J332" s="227"/>
      <c r="K332" s="227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124</v>
      </c>
      <c r="AU332" s="237" t="s">
        <v>87</v>
      </c>
      <c r="AV332" s="13" t="s">
        <v>87</v>
      </c>
      <c r="AW332" s="13" t="s">
        <v>36</v>
      </c>
      <c r="AX332" s="13" t="s">
        <v>80</v>
      </c>
      <c r="AY332" s="237" t="s">
        <v>116</v>
      </c>
    </row>
    <row r="333" s="13" customFormat="1">
      <c r="A333" s="13"/>
      <c r="B333" s="226"/>
      <c r="C333" s="227"/>
      <c r="D333" s="228" t="s">
        <v>124</v>
      </c>
      <c r="E333" s="229" t="s">
        <v>1</v>
      </c>
      <c r="F333" s="230" t="s">
        <v>442</v>
      </c>
      <c r="G333" s="227"/>
      <c r="H333" s="231">
        <v>0.107</v>
      </c>
      <c r="I333" s="232"/>
      <c r="J333" s="227"/>
      <c r="K333" s="227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124</v>
      </c>
      <c r="AU333" s="237" t="s">
        <v>87</v>
      </c>
      <c r="AV333" s="13" t="s">
        <v>87</v>
      </c>
      <c r="AW333" s="13" t="s">
        <v>36</v>
      </c>
      <c r="AX333" s="13" t="s">
        <v>80</v>
      </c>
      <c r="AY333" s="237" t="s">
        <v>116</v>
      </c>
    </row>
    <row r="334" s="13" customFormat="1">
      <c r="A334" s="13"/>
      <c r="B334" s="226"/>
      <c r="C334" s="227"/>
      <c r="D334" s="228" t="s">
        <v>124</v>
      </c>
      <c r="E334" s="229" t="s">
        <v>1</v>
      </c>
      <c r="F334" s="230" t="s">
        <v>443</v>
      </c>
      <c r="G334" s="227"/>
      <c r="H334" s="231">
        <v>0.112</v>
      </c>
      <c r="I334" s="232"/>
      <c r="J334" s="227"/>
      <c r="K334" s="227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124</v>
      </c>
      <c r="AU334" s="237" t="s">
        <v>87</v>
      </c>
      <c r="AV334" s="13" t="s">
        <v>87</v>
      </c>
      <c r="AW334" s="13" t="s">
        <v>36</v>
      </c>
      <c r="AX334" s="13" t="s">
        <v>80</v>
      </c>
      <c r="AY334" s="237" t="s">
        <v>116</v>
      </c>
    </row>
    <row r="335" s="13" customFormat="1">
      <c r="A335" s="13"/>
      <c r="B335" s="226"/>
      <c r="C335" s="227"/>
      <c r="D335" s="228" t="s">
        <v>124</v>
      </c>
      <c r="E335" s="229" t="s">
        <v>1</v>
      </c>
      <c r="F335" s="230" t="s">
        <v>444</v>
      </c>
      <c r="G335" s="227"/>
      <c r="H335" s="231">
        <v>0.11799999999999999</v>
      </c>
      <c r="I335" s="232"/>
      <c r="J335" s="227"/>
      <c r="K335" s="227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124</v>
      </c>
      <c r="AU335" s="237" t="s">
        <v>87</v>
      </c>
      <c r="AV335" s="13" t="s">
        <v>87</v>
      </c>
      <c r="AW335" s="13" t="s">
        <v>36</v>
      </c>
      <c r="AX335" s="13" t="s">
        <v>80</v>
      </c>
      <c r="AY335" s="237" t="s">
        <v>116</v>
      </c>
    </row>
    <row r="336" s="13" customFormat="1">
      <c r="A336" s="13"/>
      <c r="B336" s="226"/>
      <c r="C336" s="227"/>
      <c r="D336" s="228" t="s">
        <v>124</v>
      </c>
      <c r="E336" s="229" t="s">
        <v>1</v>
      </c>
      <c r="F336" s="230" t="s">
        <v>445</v>
      </c>
      <c r="G336" s="227"/>
      <c r="H336" s="231">
        <v>0.14599999999999999</v>
      </c>
      <c r="I336" s="232"/>
      <c r="J336" s="227"/>
      <c r="K336" s="227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124</v>
      </c>
      <c r="AU336" s="237" t="s">
        <v>87</v>
      </c>
      <c r="AV336" s="13" t="s">
        <v>87</v>
      </c>
      <c r="AW336" s="13" t="s">
        <v>36</v>
      </c>
      <c r="AX336" s="13" t="s">
        <v>80</v>
      </c>
      <c r="AY336" s="237" t="s">
        <v>116</v>
      </c>
    </row>
    <row r="337" s="13" customFormat="1">
      <c r="A337" s="13"/>
      <c r="B337" s="226"/>
      <c r="C337" s="227"/>
      <c r="D337" s="228" t="s">
        <v>124</v>
      </c>
      <c r="E337" s="229" t="s">
        <v>1</v>
      </c>
      <c r="F337" s="230" t="s">
        <v>446</v>
      </c>
      <c r="G337" s="227"/>
      <c r="H337" s="231">
        <v>0.121</v>
      </c>
      <c r="I337" s="232"/>
      <c r="J337" s="227"/>
      <c r="K337" s="227"/>
      <c r="L337" s="233"/>
      <c r="M337" s="234"/>
      <c r="N337" s="235"/>
      <c r="O337" s="235"/>
      <c r="P337" s="235"/>
      <c r="Q337" s="235"/>
      <c r="R337" s="235"/>
      <c r="S337" s="235"/>
      <c r="T337" s="23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7" t="s">
        <v>124</v>
      </c>
      <c r="AU337" s="237" t="s">
        <v>87</v>
      </c>
      <c r="AV337" s="13" t="s">
        <v>87</v>
      </c>
      <c r="AW337" s="13" t="s">
        <v>36</v>
      </c>
      <c r="AX337" s="13" t="s">
        <v>80</v>
      </c>
      <c r="AY337" s="237" t="s">
        <v>116</v>
      </c>
    </row>
    <row r="338" s="13" customFormat="1">
      <c r="A338" s="13"/>
      <c r="B338" s="226"/>
      <c r="C338" s="227"/>
      <c r="D338" s="228" t="s">
        <v>124</v>
      </c>
      <c r="E338" s="229" t="s">
        <v>1</v>
      </c>
      <c r="F338" s="230" t="s">
        <v>447</v>
      </c>
      <c r="G338" s="227"/>
      <c r="H338" s="231">
        <v>0.245</v>
      </c>
      <c r="I338" s="232"/>
      <c r="J338" s="227"/>
      <c r="K338" s="227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124</v>
      </c>
      <c r="AU338" s="237" t="s">
        <v>87</v>
      </c>
      <c r="AV338" s="13" t="s">
        <v>87</v>
      </c>
      <c r="AW338" s="13" t="s">
        <v>36</v>
      </c>
      <c r="AX338" s="13" t="s">
        <v>80</v>
      </c>
      <c r="AY338" s="237" t="s">
        <v>116</v>
      </c>
    </row>
    <row r="339" s="13" customFormat="1">
      <c r="A339" s="13"/>
      <c r="B339" s="226"/>
      <c r="C339" s="227"/>
      <c r="D339" s="228" t="s">
        <v>124</v>
      </c>
      <c r="E339" s="229" t="s">
        <v>1</v>
      </c>
      <c r="F339" s="230" t="s">
        <v>448</v>
      </c>
      <c r="G339" s="227"/>
      <c r="H339" s="231">
        <v>0.16600000000000001</v>
      </c>
      <c r="I339" s="232"/>
      <c r="J339" s="227"/>
      <c r="K339" s="227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124</v>
      </c>
      <c r="AU339" s="237" t="s">
        <v>87</v>
      </c>
      <c r="AV339" s="13" t="s">
        <v>87</v>
      </c>
      <c r="AW339" s="13" t="s">
        <v>36</v>
      </c>
      <c r="AX339" s="13" t="s">
        <v>80</v>
      </c>
      <c r="AY339" s="237" t="s">
        <v>116</v>
      </c>
    </row>
    <row r="340" s="13" customFormat="1">
      <c r="A340" s="13"/>
      <c r="B340" s="226"/>
      <c r="C340" s="227"/>
      <c r="D340" s="228" t="s">
        <v>124</v>
      </c>
      <c r="E340" s="229" t="s">
        <v>1</v>
      </c>
      <c r="F340" s="230" t="s">
        <v>449</v>
      </c>
      <c r="G340" s="227"/>
      <c r="H340" s="231">
        <v>0.13400000000000001</v>
      </c>
      <c r="I340" s="232"/>
      <c r="J340" s="227"/>
      <c r="K340" s="227"/>
      <c r="L340" s="233"/>
      <c r="M340" s="234"/>
      <c r="N340" s="235"/>
      <c r="O340" s="235"/>
      <c r="P340" s="235"/>
      <c r="Q340" s="235"/>
      <c r="R340" s="235"/>
      <c r="S340" s="235"/>
      <c r="T340" s="23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7" t="s">
        <v>124</v>
      </c>
      <c r="AU340" s="237" t="s">
        <v>87</v>
      </c>
      <c r="AV340" s="13" t="s">
        <v>87</v>
      </c>
      <c r="AW340" s="13" t="s">
        <v>36</v>
      </c>
      <c r="AX340" s="13" t="s">
        <v>80</v>
      </c>
      <c r="AY340" s="237" t="s">
        <v>116</v>
      </c>
    </row>
    <row r="341" s="13" customFormat="1">
      <c r="A341" s="13"/>
      <c r="B341" s="226"/>
      <c r="C341" s="227"/>
      <c r="D341" s="228" t="s">
        <v>124</v>
      </c>
      <c r="E341" s="229" t="s">
        <v>1</v>
      </c>
      <c r="F341" s="230" t="s">
        <v>450</v>
      </c>
      <c r="G341" s="227"/>
      <c r="H341" s="231">
        <v>0.13100000000000001</v>
      </c>
      <c r="I341" s="232"/>
      <c r="J341" s="227"/>
      <c r="K341" s="227"/>
      <c r="L341" s="233"/>
      <c r="M341" s="234"/>
      <c r="N341" s="235"/>
      <c r="O341" s="235"/>
      <c r="P341" s="235"/>
      <c r="Q341" s="235"/>
      <c r="R341" s="235"/>
      <c r="S341" s="235"/>
      <c r="T341" s="23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7" t="s">
        <v>124</v>
      </c>
      <c r="AU341" s="237" t="s">
        <v>87</v>
      </c>
      <c r="AV341" s="13" t="s">
        <v>87</v>
      </c>
      <c r="AW341" s="13" t="s">
        <v>36</v>
      </c>
      <c r="AX341" s="13" t="s">
        <v>80</v>
      </c>
      <c r="AY341" s="237" t="s">
        <v>116</v>
      </c>
    </row>
    <row r="342" s="13" customFormat="1">
      <c r="A342" s="13"/>
      <c r="B342" s="226"/>
      <c r="C342" s="227"/>
      <c r="D342" s="228" t="s">
        <v>124</v>
      </c>
      <c r="E342" s="229" t="s">
        <v>1</v>
      </c>
      <c r="F342" s="230" t="s">
        <v>451</v>
      </c>
      <c r="G342" s="227"/>
      <c r="H342" s="231">
        <v>0.11</v>
      </c>
      <c r="I342" s="232"/>
      <c r="J342" s="227"/>
      <c r="K342" s="227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124</v>
      </c>
      <c r="AU342" s="237" t="s">
        <v>87</v>
      </c>
      <c r="AV342" s="13" t="s">
        <v>87</v>
      </c>
      <c r="AW342" s="13" t="s">
        <v>36</v>
      </c>
      <c r="AX342" s="13" t="s">
        <v>80</v>
      </c>
      <c r="AY342" s="237" t="s">
        <v>116</v>
      </c>
    </row>
    <row r="343" s="13" customFormat="1">
      <c r="A343" s="13"/>
      <c r="B343" s="226"/>
      <c r="C343" s="227"/>
      <c r="D343" s="228" t="s">
        <v>124</v>
      </c>
      <c r="E343" s="229" t="s">
        <v>1</v>
      </c>
      <c r="F343" s="230" t="s">
        <v>452</v>
      </c>
      <c r="G343" s="227"/>
      <c r="H343" s="231">
        <v>0.112</v>
      </c>
      <c r="I343" s="232"/>
      <c r="J343" s="227"/>
      <c r="K343" s="227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124</v>
      </c>
      <c r="AU343" s="237" t="s">
        <v>87</v>
      </c>
      <c r="AV343" s="13" t="s">
        <v>87</v>
      </c>
      <c r="AW343" s="13" t="s">
        <v>36</v>
      </c>
      <c r="AX343" s="13" t="s">
        <v>80</v>
      </c>
      <c r="AY343" s="237" t="s">
        <v>116</v>
      </c>
    </row>
    <row r="344" s="13" customFormat="1">
      <c r="A344" s="13"/>
      <c r="B344" s="226"/>
      <c r="C344" s="227"/>
      <c r="D344" s="228" t="s">
        <v>124</v>
      </c>
      <c r="E344" s="229" t="s">
        <v>1</v>
      </c>
      <c r="F344" s="230" t="s">
        <v>453</v>
      </c>
      <c r="G344" s="227"/>
      <c r="H344" s="231">
        <v>0.106</v>
      </c>
      <c r="I344" s="232"/>
      <c r="J344" s="227"/>
      <c r="K344" s="227"/>
      <c r="L344" s="233"/>
      <c r="M344" s="234"/>
      <c r="N344" s="235"/>
      <c r="O344" s="235"/>
      <c r="P344" s="235"/>
      <c r="Q344" s="235"/>
      <c r="R344" s="235"/>
      <c r="S344" s="235"/>
      <c r="T344" s="23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7" t="s">
        <v>124</v>
      </c>
      <c r="AU344" s="237" t="s">
        <v>87</v>
      </c>
      <c r="AV344" s="13" t="s">
        <v>87</v>
      </c>
      <c r="AW344" s="13" t="s">
        <v>36</v>
      </c>
      <c r="AX344" s="13" t="s">
        <v>80</v>
      </c>
      <c r="AY344" s="237" t="s">
        <v>116</v>
      </c>
    </row>
    <row r="345" s="13" customFormat="1">
      <c r="A345" s="13"/>
      <c r="B345" s="226"/>
      <c r="C345" s="227"/>
      <c r="D345" s="228" t="s">
        <v>124</v>
      </c>
      <c r="E345" s="229" t="s">
        <v>1</v>
      </c>
      <c r="F345" s="230" t="s">
        <v>454</v>
      </c>
      <c r="G345" s="227"/>
      <c r="H345" s="231">
        <v>0.122</v>
      </c>
      <c r="I345" s="232"/>
      <c r="J345" s="227"/>
      <c r="K345" s="227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124</v>
      </c>
      <c r="AU345" s="237" t="s">
        <v>87</v>
      </c>
      <c r="AV345" s="13" t="s">
        <v>87</v>
      </c>
      <c r="AW345" s="13" t="s">
        <v>36</v>
      </c>
      <c r="AX345" s="13" t="s">
        <v>80</v>
      </c>
      <c r="AY345" s="237" t="s">
        <v>116</v>
      </c>
    </row>
    <row r="346" s="13" customFormat="1">
      <c r="A346" s="13"/>
      <c r="B346" s="226"/>
      <c r="C346" s="227"/>
      <c r="D346" s="228" t="s">
        <v>124</v>
      </c>
      <c r="E346" s="229" t="s">
        <v>1</v>
      </c>
      <c r="F346" s="230" t="s">
        <v>455</v>
      </c>
      <c r="G346" s="227"/>
      <c r="H346" s="231">
        <v>0.12</v>
      </c>
      <c r="I346" s="232"/>
      <c r="J346" s="227"/>
      <c r="K346" s="227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124</v>
      </c>
      <c r="AU346" s="237" t="s">
        <v>87</v>
      </c>
      <c r="AV346" s="13" t="s">
        <v>87</v>
      </c>
      <c r="AW346" s="13" t="s">
        <v>36</v>
      </c>
      <c r="AX346" s="13" t="s">
        <v>80</v>
      </c>
      <c r="AY346" s="237" t="s">
        <v>116</v>
      </c>
    </row>
    <row r="347" s="13" customFormat="1">
      <c r="A347" s="13"/>
      <c r="B347" s="226"/>
      <c r="C347" s="227"/>
      <c r="D347" s="228" t="s">
        <v>124</v>
      </c>
      <c r="E347" s="229" t="s">
        <v>1</v>
      </c>
      <c r="F347" s="230" t="s">
        <v>456</v>
      </c>
      <c r="G347" s="227"/>
      <c r="H347" s="231">
        <v>0.114</v>
      </c>
      <c r="I347" s="232"/>
      <c r="J347" s="227"/>
      <c r="K347" s="227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124</v>
      </c>
      <c r="AU347" s="237" t="s">
        <v>87</v>
      </c>
      <c r="AV347" s="13" t="s">
        <v>87</v>
      </c>
      <c r="AW347" s="13" t="s">
        <v>36</v>
      </c>
      <c r="AX347" s="13" t="s">
        <v>80</v>
      </c>
      <c r="AY347" s="237" t="s">
        <v>116</v>
      </c>
    </row>
    <row r="348" s="13" customFormat="1">
      <c r="A348" s="13"/>
      <c r="B348" s="226"/>
      <c r="C348" s="227"/>
      <c r="D348" s="228" t="s">
        <v>124</v>
      </c>
      <c r="E348" s="229" t="s">
        <v>1</v>
      </c>
      <c r="F348" s="230" t="s">
        <v>457</v>
      </c>
      <c r="G348" s="227"/>
      <c r="H348" s="231">
        <v>0.11700000000000001</v>
      </c>
      <c r="I348" s="232"/>
      <c r="J348" s="227"/>
      <c r="K348" s="227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124</v>
      </c>
      <c r="AU348" s="237" t="s">
        <v>87</v>
      </c>
      <c r="AV348" s="13" t="s">
        <v>87</v>
      </c>
      <c r="AW348" s="13" t="s">
        <v>36</v>
      </c>
      <c r="AX348" s="13" t="s">
        <v>80</v>
      </c>
      <c r="AY348" s="237" t="s">
        <v>116</v>
      </c>
    </row>
    <row r="349" s="13" customFormat="1">
      <c r="A349" s="13"/>
      <c r="B349" s="226"/>
      <c r="C349" s="227"/>
      <c r="D349" s="228" t="s">
        <v>124</v>
      </c>
      <c r="E349" s="229" t="s">
        <v>1</v>
      </c>
      <c r="F349" s="230" t="s">
        <v>458</v>
      </c>
      <c r="G349" s="227"/>
      <c r="H349" s="231">
        <v>0.124</v>
      </c>
      <c r="I349" s="232"/>
      <c r="J349" s="227"/>
      <c r="K349" s="227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124</v>
      </c>
      <c r="AU349" s="237" t="s">
        <v>87</v>
      </c>
      <c r="AV349" s="13" t="s">
        <v>87</v>
      </c>
      <c r="AW349" s="13" t="s">
        <v>36</v>
      </c>
      <c r="AX349" s="13" t="s">
        <v>80</v>
      </c>
      <c r="AY349" s="237" t="s">
        <v>116</v>
      </c>
    </row>
    <row r="350" s="13" customFormat="1">
      <c r="A350" s="13"/>
      <c r="B350" s="226"/>
      <c r="C350" s="227"/>
      <c r="D350" s="228" t="s">
        <v>124</v>
      </c>
      <c r="E350" s="229" t="s">
        <v>1</v>
      </c>
      <c r="F350" s="230" t="s">
        <v>459</v>
      </c>
      <c r="G350" s="227"/>
      <c r="H350" s="231">
        <v>0.107</v>
      </c>
      <c r="I350" s="232"/>
      <c r="J350" s="227"/>
      <c r="K350" s="227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124</v>
      </c>
      <c r="AU350" s="237" t="s">
        <v>87</v>
      </c>
      <c r="AV350" s="13" t="s">
        <v>87</v>
      </c>
      <c r="AW350" s="13" t="s">
        <v>36</v>
      </c>
      <c r="AX350" s="13" t="s">
        <v>80</v>
      </c>
      <c r="AY350" s="237" t="s">
        <v>116</v>
      </c>
    </row>
    <row r="351" s="13" customFormat="1">
      <c r="A351" s="13"/>
      <c r="B351" s="226"/>
      <c r="C351" s="227"/>
      <c r="D351" s="228" t="s">
        <v>124</v>
      </c>
      <c r="E351" s="229" t="s">
        <v>1</v>
      </c>
      <c r="F351" s="230" t="s">
        <v>460</v>
      </c>
      <c r="G351" s="227"/>
      <c r="H351" s="231">
        <v>0.11799999999999999</v>
      </c>
      <c r="I351" s="232"/>
      <c r="J351" s="227"/>
      <c r="K351" s="227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124</v>
      </c>
      <c r="AU351" s="237" t="s">
        <v>87</v>
      </c>
      <c r="AV351" s="13" t="s">
        <v>87</v>
      </c>
      <c r="AW351" s="13" t="s">
        <v>36</v>
      </c>
      <c r="AX351" s="13" t="s">
        <v>80</v>
      </c>
      <c r="AY351" s="237" t="s">
        <v>116</v>
      </c>
    </row>
    <row r="352" s="13" customFormat="1">
      <c r="A352" s="13"/>
      <c r="B352" s="226"/>
      <c r="C352" s="227"/>
      <c r="D352" s="228" t="s">
        <v>124</v>
      </c>
      <c r="E352" s="229" t="s">
        <v>1</v>
      </c>
      <c r="F352" s="230" t="s">
        <v>461</v>
      </c>
      <c r="G352" s="227"/>
      <c r="H352" s="231">
        <v>0.11799999999999999</v>
      </c>
      <c r="I352" s="232"/>
      <c r="J352" s="227"/>
      <c r="K352" s="227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124</v>
      </c>
      <c r="AU352" s="237" t="s">
        <v>87</v>
      </c>
      <c r="AV352" s="13" t="s">
        <v>87</v>
      </c>
      <c r="AW352" s="13" t="s">
        <v>36</v>
      </c>
      <c r="AX352" s="13" t="s">
        <v>80</v>
      </c>
      <c r="AY352" s="237" t="s">
        <v>116</v>
      </c>
    </row>
    <row r="353" s="13" customFormat="1">
      <c r="A353" s="13"/>
      <c r="B353" s="226"/>
      <c r="C353" s="227"/>
      <c r="D353" s="228" t="s">
        <v>124</v>
      </c>
      <c r="E353" s="229" t="s">
        <v>1</v>
      </c>
      <c r="F353" s="230" t="s">
        <v>462</v>
      </c>
      <c r="G353" s="227"/>
      <c r="H353" s="231">
        <v>0.152</v>
      </c>
      <c r="I353" s="232"/>
      <c r="J353" s="227"/>
      <c r="K353" s="227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124</v>
      </c>
      <c r="AU353" s="237" t="s">
        <v>87</v>
      </c>
      <c r="AV353" s="13" t="s">
        <v>87</v>
      </c>
      <c r="AW353" s="13" t="s">
        <v>36</v>
      </c>
      <c r="AX353" s="13" t="s">
        <v>80</v>
      </c>
      <c r="AY353" s="237" t="s">
        <v>116</v>
      </c>
    </row>
    <row r="354" s="15" customFormat="1">
      <c r="A354" s="15"/>
      <c r="B354" s="248"/>
      <c r="C354" s="249"/>
      <c r="D354" s="228" t="s">
        <v>124</v>
      </c>
      <c r="E354" s="250" t="s">
        <v>1</v>
      </c>
      <c r="F354" s="251" t="s">
        <v>194</v>
      </c>
      <c r="G354" s="249"/>
      <c r="H354" s="252">
        <v>54.333000000000006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7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8" t="s">
        <v>124</v>
      </c>
      <c r="AU354" s="258" t="s">
        <v>87</v>
      </c>
      <c r="AV354" s="15" t="s">
        <v>122</v>
      </c>
      <c r="AW354" s="15" t="s">
        <v>36</v>
      </c>
      <c r="AX354" s="15" t="s">
        <v>85</v>
      </c>
      <c r="AY354" s="258" t="s">
        <v>116</v>
      </c>
    </row>
    <row r="355" s="2" customFormat="1" ht="24.15" customHeight="1">
      <c r="A355" s="38"/>
      <c r="B355" s="39"/>
      <c r="C355" s="212" t="s">
        <v>463</v>
      </c>
      <c r="D355" s="212" t="s">
        <v>118</v>
      </c>
      <c r="E355" s="213" t="s">
        <v>464</v>
      </c>
      <c r="F355" s="214" t="s">
        <v>465</v>
      </c>
      <c r="G355" s="215" t="s">
        <v>121</v>
      </c>
      <c r="H355" s="216">
        <v>679.56500000000005</v>
      </c>
      <c r="I355" s="217"/>
      <c r="J355" s="218">
        <f>ROUND(I355*H355,2)</f>
        <v>0</v>
      </c>
      <c r="K355" s="219"/>
      <c r="L355" s="44"/>
      <c r="M355" s="220" t="s">
        <v>1</v>
      </c>
      <c r="N355" s="221" t="s">
        <v>45</v>
      </c>
      <c r="O355" s="91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4" t="s">
        <v>122</v>
      </c>
      <c r="AT355" s="224" t="s">
        <v>118</v>
      </c>
      <c r="AU355" s="224" t="s">
        <v>87</v>
      </c>
      <c r="AY355" s="17" t="s">
        <v>116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7" t="s">
        <v>85</v>
      </c>
      <c r="BK355" s="225">
        <f>ROUND(I355*H355,2)</f>
        <v>0</v>
      </c>
      <c r="BL355" s="17" t="s">
        <v>122</v>
      </c>
      <c r="BM355" s="224" t="s">
        <v>466</v>
      </c>
    </row>
    <row r="356" s="14" customFormat="1">
      <c r="A356" s="14"/>
      <c r="B356" s="238"/>
      <c r="C356" s="239"/>
      <c r="D356" s="228" t="s">
        <v>124</v>
      </c>
      <c r="E356" s="240" t="s">
        <v>1</v>
      </c>
      <c r="F356" s="241" t="s">
        <v>345</v>
      </c>
      <c r="G356" s="239"/>
      <c r="H356" s="240" t="s">
        <v>1</v>
      </c>
      <c r="I356" s="242"/>
      <c r="J356" s="239"/>
      <c r="K356" s="239"/>
      <c r="L356" s="243"/>
      <c r="M356" s="244"/>
      <c r="N356" s="245"/>
      <c r="O356" s="245"/>
      <c r="P356" s="245"/>
      <c r="Q356" s="245"/>
      <c r="R356" s="245"/>
      <c r="S356" s="245"/>
      <c r="T356" s="24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7" t="s">
        <v>124</v>
      </c>
      <c r="AU356" s="247" t="s">
        <v>87</v>
      </c>
      <c r="AV356" s="14" t="s">
        <v>85</v>
      </c>
      <c r="AW356" s="14" t="s">
        <v>36</v>
      </c>
      <c r="AX356" s="14" t="s">
        <v>80</v>
      </c>
      <c r="AY356" s="247" t="s">
        <v>116</v>
      </c>
    </row>
    <row r="357" s="13" customFormat="1">
      <c r="A357" s="13"/>
      <c r="B357" s="226"/>
      <c r="C357" s="227"/>
      <c r="D357" s="228" t="s">
        <v>124</v>
      </c>
      <c r="E357" s="229" t="s">
        <v>1</v>
      </c>
      <c r="F357" s="230" t="s">
        <v>467</v>
      </c>
      <c r="G357" s="227"/>
      <c r="H357" s="231">
        <v>679.56500000000005</v>
      </c>
      <c r="I357" s="232"/>
      <c r="J357" s="227"/>
      <c r="K357" s="227"/>
      <c r="L357" s="233"/>
      <c r="M357" s="234"/>
      <c r="N357" s="235"/>
      <c r="O357" s="235"/>
      <c r="P357" s="235"/>
      <c r="Q357" s="235"/>
      <c r="R357" s="235"/>
      <c r="S357" s="235"/>
      <c r="T357" s="23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7" t="s">
        <v>124</v>
      </c>
      <c r="AU357" s="237" t="s">
        <v>87</v>
      </c>
      <c r="AV357" s="13" t="s">
        <v>87</v>
      </c>
      <c r="AW357" s="13" t="s">
        <v>36</v>
      </c>
      <c r="AX357" s="13" t="s">
        <v>85</v>
      </c>
      <c r="AY357" s="237" t="s">
        <v>116</v>
      </c>
    </row>
    <row r="358" s="2" customFormat="1" ht="24.15" customHeight="1">
      <c r="A358" s="38"/>
      <c r="B358" s="39"/>
      <c r="C358" s="212" t="s">
        <v>468</v>
      </c>
      <c r="D358" s="212" t="s">
        <v>118</v>
      </c>
      <c r="E358" s="213" t="s">
        <v>469</v>
      </c>
      <c r="F358" s="214" t="s">
        <v>470</v>
      </c>
      <c r="G358" s="215" t="s">
        <v>121</v>
      </c>
      <c r="H358" s="216">
        <v>679.56500000000005</v>
      </c>
      <c r="I358" s="217"/>
      <c r="J358" s="218">
        <f>ROUND(I358*H358,2)</f>
        <v>0</v>
      </c>
      <c r="K358" s="219"/>
      <c r="L358" s="44"/>
      <c r="M358" s="220" t="s">
        <v>1</v>
      </c>
      <c r="N358" s="221" t="s">
        <v>45</v>
      </c>
      <c r="O358" s="91"/>
      <c r="P358" s="222">
        <f>O358*H358</f>
        <v>0</v>
      </c>
      <c r="Q358" s="222">
        <v>0</v>
      </c>
      <c r="R358" s="222">
        <f>Q358*H358</f>
        <v>0</v>
      </c>
      <c r="S358" s="222">
        <v>0</v>
      </c>
      <c r="T358" s="223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4" t="s">
        <v>122</v>
      </c>
      <c r="AT358" s="224" t="s">
        <v>118</v>
      </c>
      <c r="AU358" s="224" t="s">
        <v>87</v>
      </c>
      <c r="AY358" s="17" t="s">
        <v>116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7" t="s">
        <v>85</v>
      </c>
      <c r="BK358" s="225">
        <f>ROUND(I358*H358,2)</f>
        <v>0</v>
      </c>
      <c r="BL358" s="17" t="s">
        <v>122</v>
      </c>
      <c r="BM358" s="224" t="s">
        <v>471</v>
      </c>
    </row>
    <row r="359" s="14" customFormat="1">
      <c r="A359" s="14"/>
      <c r="B359" s="238"/>
      <c r="C359" s="239"/>
      <c r="D359" s="228" t="s">
        <v>124</v>
      </c>
      <c r="E359" s="240" t="s">
        <v>1</v>
      </c>
      <c r="F359" s="241" t="s">
        <v>345</v>
      </c>
      <c r="G359" s="239"/>
      <c r="H359" s="240" t="s">
        <v>1</v>
      </c>
      <c r="I359" s="242"/>
      <c r="J359" s="239"/>
      <c r="K359" s="239"/>
      <c r="L359" s="243"/>
      <c r="M359" s="244"/>
      <c r="N359" s="245"/>
      <c r="O359" s="245"/>
      <c r="P359" s="245"/>
      <c r="Q359" s="245"/>
      <c r="R359" s="245"/>
      <c r="S359" s="245"/>
      <c r="T359" s="24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7" t="s">
        <v>124</v>
      </c>
      <c r="AU359" s="247" t="s">
        <v>87</v>
      </c>
      <c r="AV359" s="14" t="s">
        <v>85</v>
      </c>
      <c r="AW359" s="14" t="s">
        <v>36</v>
      </c>
      <c r="AX359" s="14" t="s">
        <v>80</v>
      </c>
      <c r="AY359" s="247" t="s">
        <v>116</v>
      </c>
    </row>
    <row r="360" s="13" customFormat="1">
      <c r="A360" s="13"/>
      <c r="B360" s="226"/>
      <c r="C360" s="227"/>
      <c r="D360" s="228" t="s">
        <v>124</v>
      </c>
      <c r="E360" s="229" t="s">
        <v>1</v>
      </c>
      <c r="F360" s="230" t="s">
        <v>472</v>
      </c>
      <c r="G360" s="227"/>
      <c r="H360" s="231">
        <v>679.56500000000005</v>
      </c>
      <c r="I360" s="232"/>
      <c r="J360" s="227"/>
      <c r="K360" s="227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124</v>
      </c>
      <c r="AU360" s="237" t="s">
        <v>87</v>
      </c>
      <c r="AV360" s="13" t="s">
        <v>87</v>
      </c>
      <c r="AW360" s="13" t="s">
        <v>36</v>
      </c>
      <c r="AX360" s="13" t="s">
        <v>85</v>
      </c>
      <c r="AY360" s="237" t="s">
        <v>116</v>
      </c>
    </row>
    <row r="361" s="2" customFormat="1" ht="16.5" customHeight="1">
      <c r="A361" s="38"/>
      <c r="B361" s="39"/>
      <c r="C361" s="212" t="s">
        <v>473</v>
      </c>
      <c r="D361" s="212" t="s">
        <v>118</v>
      </c>
      <c r="E361" s="213" t="s">
        <v>474</v>
      </c>
      <c r="F361" s="214" t="s">
        <v>475</v>
      </c>
      <c r="G361" s="215" t="s">
        <v>121</v>
      </c>
      <c r="H361" s="216">
        <v>6.6600000000000001</v>
      </c>
      <c r="I361" s="217"/>
      <c r="J361" s="218">
        <f>ROUND(I361*H361,2)</f>
        <v>0</v>
      </c>
      <c r="K361" s="219"/>
      <c r="L361" s="44"/>
      <c r="M361" s="220" t="s">
        <v>1</v>
      </c>
      <c r="N361" s="221" t="s">
        <v>45</v>
      </c>
      <c r="O361" s="91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4" t="s">
        <v>122</v>
      </c>
      <c r="AT361" s="224" t="s">
        <v>118</v>
      </c>
      <c r="AU361" s="224" t="s">
        <v>87</v>
      </c>
      <c r="AY361" s="17" t="s">
        <v>116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7" t="s">
        <v>85</v>
      </c>
      <c r="BK361" s="225">
        <f>ROUND(I361*H361,2)</f>
        <v>0</v>
      </c>
      <c r="BL361" s="17" t="s">
        <v>122</v>
      </c>
      <c r="BM361" s="224" t="s">
        <v>476</v>
      </c>
    </row>
    <row r="362" s="14" customFormat="1">
      <c r="A362" s="14"/>
      <c r="B362" s="238"/>
      <c r="C362" s="239"/>
      <c r="D362" s="228" t="s">
        <v>124</v>
      </c>
      <c r="E362" s="240" t="s">
        <v>1</v>
      </c>
      <c r="F362" s="241" t="s">
        <v>212</v>
      </c>
      <c r="G362" s="239"/>
      <c r="H362" s="240" t="s">
        <v>1</v>
      </c>
      <c r="I362" s="242"/>
      <c r="J362" s="239"/>
      <c r="K362" s="239"/>
      <c r="L362" s="243"/>
      <c r="M362" s="244"/>
      <c r="N362" s="245"/>
      <c r="O362" s="245"/>
      <c r="P362" s="245"/>
      <c r="Q362" s="245"/>
      <c r="R362" s="245"/>
      <c r="S362" s="245"/>
      <c r="T362" s="24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7" t="s">
        <v>124</v>
      </c>
      <c r="AU362" s="247" t="s">
        <v>87</v>
      </c>
      <c r="AV362" s="14" t="s">
        <v>85</v>
      </c>
      <c r="AW362" s="14" t="s">
        <v>36</v>
      </c>
      <c r="AX362" s="14" t="s">
        <v>80</v>
      </c>
      <c r="AY362" s="247" t="s">
        <v>116</v>
      </c>
    </row>
    <row r="363" s="13" customFormat="1">
      <c r="A363" s="13"/>
      <c r="B363" s="226"/>
      <c r="C363" s="227"/>
      <c r="D363" s="228" t="s">
        <v>124</v>
      </c>
      <c r="E363" s="229" t="s">
        <v>1</v>
      </c>
      <c r="F363" s="230" t="s">
        <v>477</v>
      </c>
      <c r="G363" s="227"/>
      <c r="H363" s="231">
        <v>6.6600000000000001</v>
      </c>
      <c r="I363" s="232"/>
      <c r="J363" s="227"/>
      <c r="K363" s="227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124</v>
      </c>
      <c r="AU363" s="237" t="s">
        <v>87</v>
      </c>
      <c r="AV363" s="13" t="s">
        <v>87</v>
      </c>
      <c r="AW363" s="13" t="s">
        <v>36</v>
      </c>
      <c r="AX363" s="13" t="s">
        <v>85</v>
      </c>
      <c r="AY363" s="237" t="s">
        <v>116</v>
      </c>
    </row>
    <row r="364" s="2" customFormat="1" ht="33" customHeight="1">
      <c r="A364" s="38"/>
      <c r="B364" s="39"/>
      <c r="C364" s="212" t="s">
        <v>478</v>
      </c>
      <c r="D364" s="212" t="s">
        <v>118</v>
      </c>
      <c r="E364" s="213" t="s">
        <v>479</v>
      </c>
      <c r="F364" s="214" t="s">
        <v>480</v>
      </c>
      <c r="G364" s="215" t="s">
        <v>128</v>
      </c>
      <c r="H364" s="216">
        <v>77</v>
      </c>
      <c r="I364" s="217"/>
      <c r="J364" s="218">
        <f>ROUND(I364*H364,2)</f>
        <v>0</v>
      </c>
      <c r="K364" s="219"/>
      <c r="L364" s="44"/>
      <c r="M364" s="220" t="s">
        <v>1</v>
      </c>
      <c r="N364" s="221" t="s">
        <v>45</v>
      </c>
      <c r="O364" s="91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4" t="s">
        <v>122</v>
      </c>
      <c r="AT364" s="224" t="s">
        <v>118</v>
      </c>
      <c r="AU364" s="224" t="s">
        <v>87</v>
      </c>
      <c r="AY364" s="17" t="s">
        <v>116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7" t="s">
        <v>85</v>
      </c>
      <c r="BK364" s="225">
        <f>ROUND(I364*H364,2)</f>
        <v>0</v>
      </c>
      <c r="BL364" s="17" t="s">
        <v>122</v>
      </c>
      <c r="BM364" s="224" t="s">
        <v>481</v>
      </c>
    </row>
    <row r="365" s="2" customFormat="1" ht="24.15" customHeight="1">
      <c r="A365" s="38"/>
      <c r="B365" s="39"/>
      <c r="C365" s="212" t="s">
        <v>482</v>
      </c>
      <c r="D365" s="212" t="s">
        <v>118</v>
      </c>
      <c r="E365" s="213" t="s">
        <v>483</v>
      </c>
      <c r="F365" s="214" t="s">
        <v>484</v>
      </c>
      <c r="G365" s="215" t="s">
        <v>128</v>
      </c>
      <c r="H365" s="216">
        <v>77</v>
      </c>
      <c r="I365" s="217"/>
      <c r="J365" s="218">
        <f>ROUND(I365*H365,2)</f>
        <v>0</v>
      </c>
      <c r="K365" s="219"/>
      <c r="L365" s="44"/>
      <c r="M365" s="220" t="s">
        <v>1</v>
      </c>
      <c r="N365" s="221" t="s">
        <v>45</v>
      </c>
      <c r="O365" s="91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4" t="s">
        <v>122</v>
      </c>
      <c r="AT365" s="224" t="s">
        <v>118</v>
      </c>
      <c r="AU365" s="224" t="s">
        <v>87</v>
      </c>
      <c r="AY365" s="17" t="s">
        <v>116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7" t="s">
        <v>85</v>
      </c>
      <c r="BK365" s="225">
        <f>ROUND(I365*H365,2)</f>
        <v>0</v>
      </c>
      <c r="BL365" s="17" t="s">
        <v>122</v>
      </c>
      <c r="BM365" s="224" t="s">
        <v>485</v>
      </c>
    </row>
    <row r="366" s="2" customFormat="1" ht="21.75" customHeight="1">
      <c r="A366" s="38"/>
      <c r="B366" s="39"/>
      <c r="C366" s="212" t="s">
        <v>486</v>
      </c>
      <c r="D366" s="212" t="s">
        <v>118</v>
      </c>
      <c r="E366" s="213" t="s">
        <v>487</v>
      </c>
      <c r="F366" s="214" t="s">
        <v>488</v>
      </c>
      <c r="G366" s="215" t="s">
        <v>128</v>
      </c>
      <c r="H366" s="216">
        <v>77</v>
      </c>
      <c r="I366" s="217"/>
      <c r="J366" s="218">
        <f>ROUND(I366*H366,2)</f>
        <v>0</v>
      </c>
      <c r="K366" s="219"/>
      <c r="L366" s="44"/>
      <c r="M366" s="220" t="s">
        <v>1</v>
      </c>
      <c r="N366" s="221" t="s">
        <v>45</v>
      </c>
      <c r="O366" s="91"/>
      <c r="P366" s="222">
        <f>O366*H366</f>
        <v>0</v>
      </c>
      <c r="Q366" s="222">
        <v>0.0025999999999999999</v>
      </c>
      <c r="R366" s="222">
        <f>Q366*H366</f>
        <v>0.20019999999999999</v>
      </c>
      <c r="S366" s="222">
        <v>0</v>
      </c>
      <c r="T366" s="223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4" t="s">
        <v>122</v>
      </c>
      <c r="AT366" s="224" t="s">
        <v>118</v>
      </c>
      <c r="AU366" s="224" t="s">
        <v>87</v>
      </c>
      <c r="AY366" s="17" t="s">
        <v>116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7" t="s">
        <v>85</v>
      </c>
      <c r="BK366" s="225">
        <f>ROUND(I366*H366,2)</f>
        <v>0</v>
      </c>
      <c r="BL366" s="17" t="s">
        <v>122</v>
      </c>
      <c r="BM366" s="224" t="s">
        <v>489</v>
      </c>
    </row>
    <row r="367" s="2" customFormat="1" ht="24.15" customHeight="1">
      <c r="A367" s="38"/>
      <c r="B367" s="39"/>
      <c r="C367" s="212" t="s">
        <v>490</v>
      </c>
      <c r="D367" s="212" t="s">
        <v>118</v>
      </c>
      <c r="E367" s="213" t="s">
        <v>491</v>
      </c>
      <c r="F367" s="214" t="s">
        <v>492</v>
      </c>
      <c r="G367" s="215" t="s">
        <v>128</v>
      </c>
      <c r="H367" s="216">
        <v>77</v>
      </c>
      <c r="I367" s="217"/>
      <c r="J367" s="218">
        <f>ROUND(I367*H367,2)</f>
        <v>0</v>
      </c>
      <c r="K367" s="219"/>
      <c r="L367" s="44"/>
      <c r="M367" s="220" t="s">
        <v>1</v>
      </c>
      <c r="N367" s="221" t="s">
        <v>45</v>
      </c>
      <c r="O367" s="91"/>
      <c r="P367" s="222">
        <f>O367*H367</f>
        <v>0</v>
      </c>
      <c r="Q367" s="222">
        <v>0.0020799999999999998</v>
      </c>
      <c r="R367" s="222">
        <f>Q367*H367</f>
        <v>0.16016</v>
      </c>
      <c r="S367" s="222">
        <v>0</v>
      </c>
      <c r="T367" s="223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4" t="s">
        <v>122</v>
      </c>
      <c r="AT367" s="224" t="s">
        <v>118</v>
      </c>
      <c r="AU367" s="224" t="s">
        <v>87</v>
      </c>
      <c r="AY367" s="17" t="s">
        <v>116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7" t="s">
        <v>85</v>
      </c>
      <c r="BK367" s="225">
        <f>ROUND(I367*H367,2)</f>
        <v>0</v>
      </c>
      <c r="BL367" s="17" t="s">
        <v>122</v>
      </c>
      <c r="BM367" s="224" t="s">
        <v>493</v>
      </c>
    </row>
    <row r="368" s="2" customFormat="1" ht="24.15" customHeight="1">
      <c r="A368" s="38"/>
      <c r="B368" s="39"/>
      <c r="C368" s="212" t="s">
        <v>494</v>
      </c>
      <c r="D368" s="212" t="s">
        <v>118</v>
      </c>
      <c r="E368" s="213" t="s">
        <v>495</v>
      </c>
      <c r="F368" s="214" t="s">
        <v>496</v>
      </c>
      <c r="G368" s="215" t="s">
        <v>375</v>
      </c>
      <c r="H368" s="216">
        <v>0.040000000000000001</v>
      </c>
      <c r="I368" s="217"/>
      <c r="J368" s="218">
        <f>ROUND(I368*H368,2)</f>
        <v>0</v>
      </c>
      <c r="K368" s="219"/>
      <c r="L368" s="44"/>
      <c r="M368" s="220" t="s">
        <v>1</v>
      </c>
      <c r="N368" s="221" t="s">
        <v>45</v>
      </c>
      <c r="O368" s="91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4" t="s">
        <v>122</v>
      </c>
      <c r="AT368" s="224" t="s">
        <v>118</v>
      </c>
      <c r="AU368" s="224" t="s">
        <v>87</v>
      </c>
      <c r="AY368" s="17" t="s">
        <v>116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7" t="s">
        <v>85</v>
      </c>
      <c r="BK368" s="225">
        <f>ROUND(I368*H368,2)</f>
        <v>0</v>
      </c>
      <c r="BL368" s="17" t="s">
        <v>122</v>
      </c>
      <c r="BM368" s="224" t="s">
        <v>497</v>
      </c>
    </row>
    <row r="369" s="13" customFormat="1">
      <c r="A369" s="13"/>
      <c r="B369" s="226"/>
      <c r="C369" s="227"/>
      <c r="D369" s="228" t="s">
        <v>124</v>
      </c>
      <c r="E369" s="229" t="s">
        <v>1</v>
      </c>
      <c r="F369" s="230" t="s">
        <v>498</v>
      </c>
      <c r="G369" s="227"/>
      <c r="H369" s="231">
        <v>0.040000000000000001</v>
      </c>
      <c r="I369" s="232"/>
      <c r="J369" s="227"/>
      <c r="K369" s="227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124</v>
      </c>
      <c r="AU369" s="237" t="s">
        <v>87</v>
      </c>
      <c r="AV369" s="13" t="s">
        <v>87</v>
      </c>
      <c r="AW369" s="13" t="s">
        <v>36</v>
      </c>
      <c r="AX369" s="13" t="s">
        <v>85</v>
      </c>
      <c r="AY369" s="237" t="s">
        <v>116</v>
      </c>
    </row>
    <row r="370" s="2" customFormat="1" ht="16.5" customHeight="1">
      <c r="A370" s="38"/>
      <c r="B370" s="39"/>
      <c r="C370" s="212" t="s">
        <v>499</v>
      </c>
      <c r="D370" s="212" t="s">
        <v>118</v>
      </c>
      <c r="E370" s="213" t="s">
        <v>500</v>
      </c>
      <c r="F370" s="214" t="s">
        <v>501</v>
      </c>
      <c r="G370" s="215" t="s">
        <v>177</v>
      </c>
      <c r="H370" s="216">
        <v>1</v>
      </c>
      <c r="I370" s="217"/>
      <c r="J370" s="218">
        <f>ROUND(I370*H370,2)</f>
        <v>0</v>
      </c>
      <c r="K370" s="219"/>
      <c r="L370" s="44"/>
      <c r="M370" s="220" t="s">
        <v>1</v>
      </c>
      <c r="N370" s="221" t="s">
        <v>45</v>
      </c>
      <c r="O370" s="91"/>
      <c r="P370" s="222">
        <f>O370*H370</f>
        <v>0</v>
      </c>
      <c r="Q370" s="222">
        <v>0</v>
      </c>
      <c r="R370" s="222">
        <f>Q370*H370</f>
        <v>0</v>
      </c>
      <c r="S370" s="222">
        <v>0</v>
      </c>
      <c r="T370" s="223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4" t="s">
        <v>122</v>
      </c>
      <c r="AT370" s="224" t="s">
        <v>118</v>
      </c>
      <c r="AU370" s="224" t="s">
        <v>87</v>
      </c>
      <c r="AY370" s="17" t="s">
        <v>116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7" t="s">
        <v>85</v>
      </c>
      <c r="BK370" s="225">
        <f>ROUND(I370*H370,2)</f>
        <v>0</v>
      </c>
      <c r="BL370" s="17" t="s">
        <v>122</v>
      </c>
      <c r="BM370" s="224" t="s">
        <v>502</v>
      </c>
    </row>
    <row r="371" s="2" customFormat="1" ht="21.75" customHeight="1">
      <c r="A371" s="38"/>
      <c r="B371" s="39"/>
      <c r="C371" s="212" t="s">
        <v>503</v>
      </c>
      <c r="D371" s="212" t="s">
        <v>118</v>
      </c>
      <c r="E371" s="213" t="s">
        <v>504</v>
      </c>
      <c r="F371" s="214" t="s">
        <v>505</v>
      </c>
      <c r="G371" s="215" t="s">
        <v>177</v>
      </c>
      <c r="H371" s="216">
        <v>1</v>
      </c>
      <c r="I371" s="217"/>
      <c r="J371" s="218">
        <f>ROUND(I371*H371,2)</f>
        <v>0</v>
      </c>
      <c r="K371" s="219"/>
      <c r="L371" s="44"/>
      <c r="M371" s="220" t="s">
        <v>1</v>
      </c>
      <c r="N371" s="221" t="s">
        <v>45</v>
      </c>
      <c r="O371" s="91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4" t="s">
        <v>122</v>
      </c>
      <c r="AT371" s="224" t="s">
        <v>118</v>
      </c>
      <c r="AU371" s="224" t="s">
        <v>87</v>
      </c>
      <c r="AY371" s="17" t="s">
        <v>116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7" t="s">
        <v>85</v>
      </c>
      <c r="BK371" s="225">
        <f>ROUND(I371*H371,2)</f>
        <v>0</v>
      </c>
      <c r="BL371" s="17" t="s">
        <v>122</v>
      </c>
      <c r="BM371" s="224" t="s">
        <v>506</v>
      </c>
    </row>
    <row r="372" s="2" customFormat="1" ht="16.5" customHeight="1">
      <c r="A372" s="38"/>
      <c r="B372" s="39"/>
      <c r="C372" s="259" t="s">
        <v>507</v>
      </c>
      <c r="D372" s="259" t="s">
        <v>386</v>
      </c>
      <c r="E372" s="260" t="s">
        <v>508</v>
      </c>
      <c r="F372" s="261" t="s">
        <v>509</v>
      </c>
      <c r="G372" s="262" t="s">
        <v>510</v>
      </c>
      <c r="H372" s="263">
        <v>20</v>
      </c>
      <c r="I372" s="264"/>
      <c r="J372" s="265">
        <f>ROUND(I372*H372,2)</f>
        <v>0</v>
      </c>
      <c r="K372" s="266"/>
      <c r="L372" s="267"/>
      <c r="M372" s="268" t="s">
        <v>1</v>
      </c>
      <c r="N372" s="269" t="s">
        <v>45</v>
      </c>
      <c r="O372" s="91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4" t="s">
        <v>149</v>
      </c>
      <c r="AT372" s="224" t="s">
        <v>386</v>
      </c>
      <c r="AU372" s="224" t="s">
        <v>87</v>
      </c>
      <c r="AY372" s="17" t="s">
        <v>116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7" t="s">
        <v>85</v>
      </c>
      <c r="BK372" s="225">
        <f>ROUND(I372*H372,2)</f>
        <v>0</v>
      </c>
      <c r="BL372" s="17" t="s">
        <v>122</v>
      </c>
      <c r="BM372" s="224" t="s">
        <v>511</v>
      </c>
    </row>
    <row r="373" s="2" customFormat="1" ht="16.5" customHeight="1">
      <c r="A373" s="38"/>
      <c r="B373" s="39"/>
      <c r="C373" s="259" t="s">
        <v>512</v>
      </c>
      <c r="D373" s="259" t="s">
        <v>386</v>
      </c>
      <c r="E373" s="260" t="s">
        <v>513</v>
      </c>
      <c r="F373" s="261" t="s">
        <v>514</v>
      </c>
      <c r="G373" s="262" t="s">
        <v>510</v>
      </c>
      <c r="H373" s="263">
        <v>13</v>
      </c>
      <c r="I373" s="264"/>
      <c r="J373" s="265">
        <f>ROUND(I373*H373,2)</f>
        <v>0</v>
      </c>
      <c r="K373" s="266"/>
      <c r="L373" s="267"/>
      <c r="M373" s="268" t="s">
        <v>1</v>
      </c>
      <c r="N373" s="269" t="s">
        <v>45</v>
      </c>
      <c r="O373" s="91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4" t="s">
        <v>149</v>
      </c>
      <c r="AT373" s="224" t="s">
        <v>386</v>
      </c>
      <c r="AU373" s="224" t="s">
        <v>87</v>
      </c>
      <c r="AY373" s="17" t="s">
        <v>116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7" t="s">
        <v>85</v>
      </c>
      <c r="BK373" s="225">
        <f>ROUND(I373*H373,2)</f>
        <v>0</v>
      </c>
      <c r="BL373" s="17" t="s">
        <v>122</v>
      </c>
      <c r="BM373" s="224" t="s">
        <v>515</v>
      </c>
    </row>
    <row r="374" s="2" customFormat="1" ht="16.5" customHeight="1">
      <c r="A374" s="38"/>
      <c r="B374" s="39"/>
      <c r="C374" s="259" t="s">
        <v>516</v>
      </c>
      <c r="D374" s="259" t="s">
        <v>386</v>
      </c>
      <c r="E374" s="260" t="s">
        <v>517</v>
      </c>
      <c r="F374" s="261" t="s">
        <v>518</v>
      </c>
      <c r="G374" s="262" t="s">
        <v>510</v>
      </c>
      <c r="H374" s="263">
        <v>20</v>
      </c>
      <c r="I374" s="264"/>
      <c r="J374" s="265">
        <f>ROUND(I374*H374,2)</f>
        <v>0</v>
      </c>
      <c r="K374" s="266"/>
      <c r="L374" s="267"/>
      <c r="M374" s="268" t="s">
        <v>1</v>
      </c>
      <c r="N374" s="269" t="s">
        <v>45</v>
      </c>
      <c r="O374" s="91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4" t="s">
        <v>149</v>
      </c>
      <c r="AT374" s="224" t="s">
        <v>386</v>
      </c>
      <c r="AU374" s="224" t="s">
        <v>87</v>
      </c>
      <c r="AY374" s="17" t="s">
        <v>116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7" t="s">
        <v>85</v>
      </c>
      <c r="BK374" s="225">
        <f>ROUND(I374*H374,2)</f>
        <v>0</v>
      </c>
      <c r="BL374" s="17" t="s">
        <v>122</v>
      </c>
      <c r="BM374" s="224" t="s">
        <v>519</v>
      </c>
    </row>
    <row r="375" s="2" customFormat="1" ht="16.5" customHeight="1">
      <c r="A375" s="38"/>
      <c r="B375" s="39"/>
      <c r="C375" s="259" t="s">
        <v>520</v>
      </c>
      <c r="D375" s="259" t="s">
        <v>386</v>
      </c>
      <c r="E375" s="260" t="s">
        <v>521</v>
      </c>
      <c r="F375" s="261" t="s">
        <v>522</v>
      </c>
      <c r="G375" s="262" t="s">
        <v>510</v>
      </c>
      <c r="H375" s="263">
        <v>8</v>
      </c>
      <c r="I375" s="264"/>
      <c r="J375" s="265">
        <f>ROUND(I375*H375,2)</f>
        <v>0</v>
      </c>
      <c r="K375" s="266"/>
      <c r="L375" s="267"/>
      <c r="M375" s="268" t="s">
        <v>1</v>
      </c>
      <c r="N375" s="269" t="s">
        <v>45</v>
      </c>
      <c r="O375" s="91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4" t="s">
        <v>149</v>
      </c>
      <c r="AT375" s="224" t="s">
        <v>386</v>
      </c>
      <c r="AU375" s="224" t="s">
        <v>87</v>
      </c>
      <c r="AY375" s="17" t="s">
        <v>116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7" t="s">
        <v>85</v>
      </c>
      <c r="BK375" s="225">
        <f>ROUND(I375*H375,2)</f>
        <v>0</v>
      </c>
      <c r="BL375" s="17" t="s">
        <v>122</v>
      </c>
      <c r="BM375" s="224" t="s">
        <v>523</v>
      </c>
    </row>
    <row r="376" s="2" customFormat="1" ht="16.5" customHeight="1">
      <c r="A376" s="38"/>
      <c r="B376" s="39"/>
      <c r="C376" s="259" t="s">
        <v>524</v>
      </c>
      <c r="D376" s="259" t="s">
        <v>386</v>
      </c>
      <c r="E376" s="260" t="s">
        <v>525</v>
      </c>
      <c r="F376" s="261" t="s">
        <v>526</v>
      </c>
      <c r="G376" s="262" t="s">
        <v>510</v>
      </c>
      <c r="H376" s="263">
        <v>8</v>
      </c>
      <c r="I376" s="264"/>
      <c r="J376" s="265">
        <f>ROUND(I376*H376,2)</f>
        <v>0</v>
      </c>
      <c r="K376" s="266"/>
      <c r="L376" s="267"/>
      <c r="M376" s="268" t="s">
        <v>1</v>
      </c>
      <c r="N376" s="269" t="s">
        <v>45</v>
      </c>
      <c r="O376" s="91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4" t="s">
        <v>149</v>
      </c>
      <c r="AT376" s="224" t="s">
        <v>386</v>
      </c>
      <c r="AU376" s="224" t="s">
        <v>87</v>
      </c>
      <c r="AY376" s="17" t="s">
        <v>116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7" t="s">
        <v>85</v>
      </c>
      <c r="BK376" s="225">
        <f>ROUND(I376*H376,2)</f>
        <v>0</v>
      </c>
      <c r="BL376" s="17" t="s">
        <v>122</v>
      </c>
      <c r="BM376" s="224" t="s">
        <v>527</v>
      </c>
    </row>
    <row r="377" s="2" customFormat="1" ht="16.5" customHeight="1">
      <c r="A377" s="38"/>
      <c r="B377" s="39"/>
      <c r="C377" s="259" t="s">
        <v>528</v>
      </c>
      <c r="D377" s="259" t="s">
        <v>386</v>
      </c>
      <c r="E377" s="260" t="s">
        <v>529</v>
      </c>
      <c r="F377" s="261" t="s">
        <v>530</v>
      </c>
      <c r="G377" s="262" t="s">
        <v>510</v>
      </c>
      <c r="H377" s="263">
        <v>8</v>
      </c>
      <c r="I377" s="264"/>
      <c r="J377" s="265">
        <f>ROUND(I377*H377,2)</f>
        <v>0</v>
      </c>
      <c r="K377" s="266"/>
      <c r="L377" s="267"/>
      <c r="M377" s="268" t="s">
        <v>1</v>
      </c>
      <c r="N377" s="269" t="s">
        <v>45</v>
      </c>
      <c r="O377" s="91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4" t="s">
        <v>149</v>
      </c>
      <c r="AT377" s="224" t="s">
        <v>386</v>
      </c>
      <c r="AU377" s="224" t="s">
        <v>87</v>
      </c>
      <c r="AY377" s="17" t="s">
        <v>116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7" t="s">
        <v>85</v>
      </c>
      <c r="BK377" s="225">
        <f>ROUND(I377*H377,2)</f>
        <v>0</v>
      </c>
      <c r="BL377" s="17" t="s">
        <v>122</v>
      </c>
      <c r="BM377" s="224" t="s">
        <v>531</v>
      </c>
    </row>
    <row r="378" s="2" customFormat="1" ht="16.5" customHeight="1">
      <c r="A378" s="38"/>
      <c r="B378" s="39"/>
      <c r="C378" s="212" t="s">
        <v>532</v>
      </c>
      <c r="D378" s="212" t="s">
        <v>118</v>
      </c>
      <c r="E378" s="213" t="s">
        <v>533</v>
      </c>
      <c r="F378" s="214" t="s">
        <v>534</v>
      </c>
      <c r="G378" s="215" t="s">
        <v>510</v>
      </c>
      <c r="H378" s="216">
        <v>5</v>
      </c>
      <c r="I378" s="217"/>
      <c r="J378" s="218">
        <f>ROUND(I378*H378,2)</f>
        <v>0</v>
      </c>
      <c r="K378" s="219"/>
      <c r="L378" s="44"/>
      <c r="M378" s="220" t="s">
        <v>1</v>
      </c>
      <c r="N378" s="221" t="s">
        <v>45</v>
      </c>
      <c r="O378" s="91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4" t="s">
        <v>122</v>
      </c>
      <c r="AT378" s="224" t="s">
        <v>118</v>
      </c>
      <c r="AU378" s="224" t="s">
        <v>87</v>
      </c>
      <c r="AY378" s="17" t="s">
        <v>116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7" t="s">
        <v>85</v>
      </c>
      <c r="BK378" s="225">
        <f>ROUND(I378*H378,2)</f>
        <v>0</v>
      </c>
      <c r="BL378" s="17" t="s">
        <v>122</v>
      </c>
      <c r="BM378" s="224" t="s">
        <v>535</v>
      </c>
    </row>
    <row r="379" s="12" customFormat="1" ht="22.8" customHeight="1">
      <c r="A379" s="12"/>
      <c r="B379" s="196"/>
      <c r="C379" s="197"/>
      <c r="D379" s="198" t="s">
        <v>79</v>
      </c>
      <c r="E379" s="210" t="s">
        <v>122</v>
      </c>
      <c r="F379" s="210" t="s">
        <v>536</v>
      </c>
      <c r="G379" s="197"/>
      <c r="H379" s="197"/>
      <c r="I379" s="200"/>
      <c r="J379" s="211">
        <f>BK379</f>
        <v>0</v>
      </c>
      <c r="K379" s="197"/>
      <c r="L379" s="202"/>
      <c r="M379" s="203"/>
      <c r="N379" s="204"/>
      <c r="O379" s="204"/>
      <c r="P379" s="205">
        <f>SUM(P380:P447)</f>
        <v>0</v>
      </c>
      <c r="Q379" s="204"/>
      <c r="R379" s="205">
        <f>SUM(R380:R447)</f>
        <v>1530.2142240000001</v>
      </c>
      <c r="S379" s="204"/>
      <c r="T379" s="206">
        <f>SUM(T380:T447)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7" t="s">
        <v>85</v>
      </c>
      <c r="AT379" s="208" t="s">
        <v>79</v>
      </c>
      <c r="AU379" s="208" t="s">
        <v>85</v>
      </c>
      <c r="AY379" s="207" t="s">
        <v>116</v>
      </c>
      <c r="BK379" s="209">
        <f>SUM(BK380:BK447)</f>
        <v>0</v>
      </c>
    </row>
    <row r="380" s="2" customFormat="1" ht="33" customHeight="1">
      <c r="A380" s="38"/>
      <c r="B380" s="39"/>
      <c r="C380" s="212" t="s">
        <v>537</v>
      </c>
      <c r="D380" s="212" t="s">
        <v>118</v>
      </c>
      <c r="E380" s="213" t="s">
        <v>538</v>
      </c>
      <c r="F380" s="214" t="s">
        <v>539</v>
      </c>
      <c r="G380" s="215" t="s">
        <v>177</v>
      </c>
      <c r="H380" s="216">
        <v>781.69799999999998</v>
      </c>
      <c r="I380" s="217"/>
      <c r="J380" s="218">
        <f>ROUND(I380*H380,2)</f>
        <v>0</v>
      </c>
      <c r="K380" s="219"/>
      <c r="L380" s="44"/>
      <c r="M380" s="220" t="s">
        <v>1</v>
      </c>
      <c r="N380" s="221" t="s">
        <v>45</v>
      </c>
      <c r="O380" s="91"/>
      <c r="P380" s="222">
        <f>O380*H380</f>
        <v>0</v>
      </c>
      <c r="Q380" s="222">
        <v>1.8480000000000001</v>
      </c>
      <c r="R380" s="222">
        <f>Q380*H380</f>
        <v>1444.577904</v>
      </c>
      <c r="S380" s="222">
        <v>0</v>
      </c>
      <c r="T380" s="223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4" t="s">
        <v>122</v>
      </c>
      <c r="AT380" s="224" t="s">
        <v>118</v>
      </c>
      <c r="AU380" s="224" t="s">
        <v>87</v>
      </c>
      <c r="AY380" s="17" t="s">
        <v>116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7" t="s">
        <v>85</v>
      </c>
      <c r="BK380" s="225">
        <f>ROUND(I380*H380,2)</f>
        <v>0</v>
      </c>
      <c r="BL380" s="17" t="s">
        <v>122</v>
      </c>
      <c r="BM380" s="224" t="s">
        <v>540</v>
      </c>
    </row>
    <row r="381" s="14" customFormat="1">
      <c r="A381" s="14"/>
      <c r="B381" s="238"/>
      <c r="C381" s="239"/>
      <c r="D381" s="228" t="s">
        <v>124</v>
      </c>
      <c r="E381" s="240" t="s">
        <v>1</v>
      </c>
      <c r="F381" s="241" t="s">
        <v>541</v>
      </c>
      <c r="G381" s="239"/>
      <c r="H381" s="240" t="s">
        <v>1</v>
      </c>
      <c r="I381" s="242"/>
      <c r="J381" s="239"/>
      <c r="K381" s="239"/>
      <c r="L381" s="243"/>
      <c r="M381" s="244"/>
      <c r="N381" s="245"/>
      <c r="O381" s="245"/>
      <c r="P381" s="245"/>
      <c r="Q381" s="245"/>
      <c r="R381" s="245"/>
      <c r="S381" s="245"/>
      <c r="T381" s="24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7" t="s">
        <v>124</v>
      </c>
      <c r="AU381" s="247" t="s">
        <v>87</v>
      </c>
      <c r="AV381" s="14" t="s">
        <v>85</v>
      </c>
      <c r="AW381" s="14" t="s">
        <v>36</v>
      </c>
      <c r="AX381" s="14" t="s">
        <v>80</v>
      </c>
      <c r="AY381" s="247" t="s">
        <v>116</v>
      </c>
    </row>
    <row r="382" s="13" customFormat="1">
      <c r="A382" s="13"/>
      <c r="B382" s="226"/>
      <c r="C382" s="227"/>
      <c r="D382" s="228" t="s">
        <v>124</v>
      </c>
      <c r="E382" s="229" t="s">
        <v>1</v>
      </c>
      <c r="F382" s="230" t="s">
        <v>542</v>
      </c>
      <c r="G382" s="227"/>
      <c r="H382" s="231">
        <v>23.760000000000002</v>
      </c>
      <c r="I382" s="232"/>
      <c r="J382" s="227"/>
      <c r="K382" s="227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124</v>
      </c>
      <c r="AU382" s="237" t="s">
        <v>87</v>
      </c>
      <c r="AV382" s="13" t="s">
        <v>87</v>
      </c>
      <c r="AW382" s="13" t="s">
        <v>36</v>
      </c>
      <c r="AX382" s="13" t="s">
        <v>80</v>
      </c>
      <c r="AY382" s="237" t="s">
        <v>116</v>
      </c>
    </row>
    <row r="383" s="14" customFormat="1">
      <c r="A383" s="14"/>
      <c r="B383" s="238"/>
      <c r="C383" s="239"/>
      <c r="D383" s="228" t="s">
        <v>124</v>
      </c>
      <c r="E383" s="240" t="s">
        <v>1</v>
      </c>
      <c r="F383" s="241" t="s">
        <v>543</v>
      </c>
      <c r="G383" s="239"/>
      <c r="H383" s="240" t="s">
        <v>1</v>
      </c>
      <c r="I383" s="242"/>
      <c r="J383" s="239"/>
      <c r="K383" s="239"/>
      <c r="L383" s="243"/>
      <c r="M383" s="244"/>
      <c r="N383" s="245"/>
      <c r="O383" s="245"/>
      <c r="P383" s="245"/>
      <c r="Q383" s="245"/>
      <c r="R383" s="245"/>
      <c r="S383" s="245"/>
      <c r="T383" s="24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7" t="s">
        <v>124</v>
      </c>
      <c r="AU383" s="247" t="s">
        <v>87</v>
      </c>
      <c r="AV383" s="14" t="s">
        <v>85</v>
      </c>
      <c r="AW383" s="14" t="s">
        <v>36</v>
      </c>
      <c r="AX383" s="14" t="s">
        <v>80</v>
      </c>
      <c r="AY383" s="247" t="s">
        <v>116</v>
      </c>
    </row>
    <row r="384" s="13" customFormat="1">
      <c r="A384" s="13"/>
      <c r="B384" s="226"/>
      <c r="C384" s="227"/>
      <c r="D384" s="228" t="s">
        <v>124</v>
      </c>
      <c r="E384" s="229" t="s">
        <v>1</v>
      </c>
      <c r="F384" s="230" t="s">
        <v>544</v>
      </c>
      <c r="G384" s="227"/>
      <c r="H384" s="231">
        <v>17.52</v>
      </c>
      <c r="I384" s="232"/>
      <c r="J384" s="227"/>
      <c r="K384" s="227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124</v>
      </c>
      <c r="AU384" s="237" t="s">
        <v>87</v>
      </c>
      <c r="AV384" s="13" t="s">
        <v>87</v>
      </c>
      <c r="AW384" s="13" t="s">
        <v>36</v>
      </c>
      <c r="AX384" s="13" t="s">
        <v>80</v>
      </c>
      <c r="AY384" s="237" t="s">
        <v>116</v>
      </c>
    </row>
    <row r="385" s="14" customFormat="1">
      <c r="A385" s="14"/>
      <c r="B385" s="238"/>
      <c r="C385" s="239"/>
      <c r="D385" s="228" t="s">
        <v>124</v>
      </c>
      <c r="E385" s="240" t="s">
        <v>1</v>
      </c>
      <c r="F385" s="241" t="s">
        <v>545</v>
      </c>
      <c r="G385" s="239"/>
      <c r="H385" s="240" t="s">
        <v>1</v>
      </c>
      <c r="I385" s="242"/>
      <c r="J385" s="239"/>
      <c r="K385" s="239"/>
      <c r="L385" s="243"/>
      <c r="M385" s="244"/>
      <c r="N385" s="245"/>
      <c r="O385" s="245"/>
      <c r="P385" s="245"/>
      <c r="Q385" s="245"/>
      <c r="R385" s="245"/>
      <c r="S385" s="245"/>
      <c r="T385" s="24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7" t="s">
        <v>124</v>
      </c>
      <c r="AU385" s="247" t="s">
        <v>87</v>
      </c>
      <c r="AV385" s="14" t="s">
        <v>85</v>
      </c>
      <c r="AW385" s="14" t="s">
        <v>36</v>
      </c>
      <c r="AX385" s="14" t="s">
        <v>80</v>
      </c>
      <c r="AY385" s="247" t="s">
        <v>116</v>
      </c>
    </row>
    <row r="386" s="13" customFormat="1">
      <c r="A386" s="13"/>
      <c r="B386" s="226"/>
      <c r="C386" s="227"/>
      <c r="D386" s="228" t="s">
        <v>124</v>
      </c>
      <c r="E386" s="229" t="s">
        <v>1</v>
      </c>
      <c r="F386" s="230" t="s">
        <v>546</v>
      </c>
      <c r="G386" s="227"/>
      <c r="H386" s="231">
        <v>671.15999999999997</v>
      </c>
      <c r="I386" s="232"/>
      <c r="J386" s="227"/>
      <c r="K386" s="227"/>
      <c r="L386" s="233"/>
      <c r="M386" s="234"/>
      <c r="N386" s="235"/>
      <c r="O386" s="235"/>
      <c r="P386" s="235"/>
      <c r="Q386" s="235"/>
      <c r="R386" s="235"/>
      <c r="S386" s="235"/>
      <c r="T386" s="23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7" t="s">
        <v>124</v>
      </c>
      <c r="AU386" s="237" t="s">
        <v>87</v>
      </c>
      <c r="AV386" s="13" t="s">
        <v>87</v>
      </c>
      <c r="AW386" s="13" t="s">
        <v>36</v>
      </c>
      <c r="AX386" s="13" t="s">
        <v>80</v>
      </c>
      <c r="AY386" s="237" t="s">
        <v>116</v>
      </c>
    </row>
    <row r="387" s="14" customFormat="1">
      <c r="A387" s="14"/>
      <c r="B387" s="238"/>
      <c r="C387" s="239"/>
      <c r="D387" s="228" t="s">
        <v>124</v>
      </c>
      <c r="E387" s="240" t="s">
        <v>1</v>
      </c>
      <c r="F387" s="241" t="s">
        <v>547</v>
      </c>
      <c r="G387" s="239"/>
      <c r="H387" s="240" t="s">
        <v>1</v>
      </c>
      <c r="I387" s="242"/>
      <c r="J387" s="239"/>
      <c r="K387" s="239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124</v>
      </c>
      <c r="AU387" s="247" t="s">
        <v>87</v>
      </c>
      <c r="AV387" s="14" t="s">
        <v>85</v>
      </c>
      <c r="AW387" s="14" t="s">
        <v>36</v>
      </c>
      <c r="AX387" s="14" t="s">
        <v>80</v>
      </c>
      <c r="AY387" s="247" t="s">
        <v>116</v>
      </c>
    </row>
    <row r="388" s="13" customFormat="1">
      <c r="A388" s="13"/>
      <c r="B388" s="226"/>
      <c r="C388" s="227"/>
      <c r="D388" s="228" t="s">
        <v>124</v>
      </c>
      <c r="E388" s="229" t="s">
        <v>1</v>
      </c>
      <c r="F388" s="230" t="s">
        <v>548</v>
      </c>
      <c r="G388" s="227"/>
      <c r="H388" s="231">
        <v>4.7400000000000002</v>
      </c>
      <c r="I388" s="232"/>
      <c r="J388" s="227"/>
      <c r="K388" s="227"/>
      <c r="L388" s="233"/>
      <c r="M388" s="234"/>
      <c r="N388" s="235"/>
      <c r="O388" s="235"/>
      <c r="P388" s="235"/>
      <c r="Q388" s="235"/>
      <c r="R388" s="235"/>
      <c r="S388" s="235"/>
      <c r="T388" s="23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7" t="s">
        <v>124</v>
      </c>
      <c r="AU388" s="237" t="s">
        <v>87</v>
      </c>
      <c r="AV388" s="13" t="s">
        <v>87</v>
      </c>
      <c r="AW388" s="13" t="s">
        <v>36</v>
      </c>
      <c r="AX388" s="13" t="s">
        <v>80</v>
      </c>
      <c r="AY388" s="237" t="s">
        <v>116</v>
      </c>
    </row>
    <row r="389" s="13" customFormat="1">
      <c r="A389" s="13"/>
      <c r="B389" s="226"/>
      <c r="C389" s="227"/>
      <c r="D389" s="228" t="s">
        <v>124</v>
      </c>
      <c r="E389" s="229" t="s">
        <v>1</v>
      </c>
      <c r="F389" s="230" t="s">
        <v>549</v>
      </c>
      <c r="G389" s="227"/>
      <c r="H389" s="231">
        <v>3.9060000000000001</v>
      </c>
      <c r="I389" s="232"/>
      <c r="J389" s="227"/>
      <c r="K389" s="227"/>
      <c r="L389" s="233"/>
      <c r="M389" s="234"/>
      <c r="N389" s="235"/>
      <c r="O389" s="235"/>
      <c r="P389" s="235"/>
      <c r="Q389" s="235"/>
      <c r="R389" s="235"/>
      <c r="S389" s="235"/>
      <c r="T389" s="23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7" t="s">
        <v>124</v>
      </c>
      <c r="AU389" s="237" t="s">
        <v>87</v>
      </c>
      <c r="AV389" s="13" t="s">
        <v>87</v>
      </c>
      <c r="AW389" s="13" t="s">
        <v>36</v>
      </c>
      <c r="AX389" s="13" t="s">
        <v>80</v>
      </c>
      <c r="AY389" s="237" t="s">
        <v>116</v>
      </c>
    </row>
    <row r="390" s="13" customFormat="1">
      <c r="A390" s="13"/>
      <c r="B390" s="226"/>
      <c r="C390" s="227"/>
      <c r="D390" s="228" t="s">
        <v>124</v>
      </c>
      <c r="E390" s="229" t="s">
        <v>1</v>
      </c>
      <c r="F390" s="230" t="s">
        <v>550</v>
      </c>
      <c r="G390" s="227"/>
      <c r="H390" s="231">
        <v>3.456</v>
      </c>
      <c r="I390" s="232"/>
      <c r="J390" s="227"/>
      <c r="K390" s="227"/>
      <c r="L390" s="233"/>
      <c r="M390" s="234"/>
      <c r="N390" s="235"/>
      <c r="O390" s="235"/>
      <c r="P390" s="235"/>
      <c r="Q390" s="235"/>
      <c r="R390" s="235"/>
      <c r="S390" s="235"/>
      <c r="T390" s="23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7" t="s">
        <v>124</v>
      </c>
      <c r="AU390" s="237" t="s">
        <v>87</v>
      </c>
      <c r="AV390" s="13" t="s">
        <v>87</v>
      </c>
      <c r="AW390" s="13" t="s">
        <v>36</v>
      </c>
      <c r="AX390" s="13" t="s">
        <v>80</v>
      </c>
      <c r="AY390" s="237" t="s">
        <v>116</v>
      </c>
    </row>
    <row r="391" s="13" customFormat="1">
      <c r="A391" s="13"/>
      <c r="B391" s="226"/>
      <c r="C391" s="227"/>
      <c r="D391" s="228" t="s">
        <v>124</v>
      </c>
      <c r="E391" s="229" t="s">
        <v>1</v>
      </c>
      <c r="F391" s="230" t="s">
        <v>551</v>
      </c>
      <c r="G391" s="227"/>
      <c r="H391" s="231">
        <v>3.0720000000000001</v>
      </c>
      <c r="I391" s="232"/>
      <c r="J391" s="227"/>
      <c r="K391" s="227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124</v>
      </c>
      <c r="AU391" s="237" t="s">
        <v>87</v>
      </c>
      <c r="AV391" s="13" t="s">
        <v>87</v>
      </c>
      <c r="AW391" s="13" t="s">
        <v>36</v>
      </c>
      <c r="AX391" s="13" t="s">
        <v>80</v>
      </c>
      <c r="AY391" s="237" t="s">
        <v>116</v>
      </c>
    </row>
    <row r="392" s="13" customFormat="1">
      <c r="A392" s="13"/>
      <c r="B392" s="226"/>
      <c r="C392" s="227"/>
      <c r="D392" s="228" t="s">
        <v>124</v>
      </c>
      <c r="E392" s="229" t="s">
        <v>1</v>
      </c>
      <c r="F392" s="230" t="s">
        <v>552</v>
      </c>
      <c r="G392" s="227"/>
      <c r="H392" s="231">
        <v>2.1240000000000001</v>
      </c>
      <c r="I392" s="232"/>
      <c r="J392" s="227"/>
      <c r="K392" s="227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124</v>
      </c>
      <c r="AU392" s="237" t="s">
        <v>87</v>
      </c>
      <c r="AV392" s="13" t="s">
        <v>87</v>
      </c>
      <c r="AW392" s="13" t="s">
        <v>36</v>
      </c>
      <c r="AX392" s="13" t="s">
        <v>80</v>
      </c>
      <c r="AY392" s="237" t="s">
        <v>116</v>
      </c>
    </row>
    <row r="393" s="13" customFormat="1">
      <c r="A393" s="13"/>
      <c r="B393" s="226"/>
      <c r="C393" s="227"/>
      <c r="D393" s="228" t="s">
        <v>124</v>
      </c>
      <c r="E393" s="229" t="s">
        <v>1</v>
      </c>
      <c r="F393" s="230" t="s">
        <v>553</v>
      </c>
      <c r="G393" s="227"/>
      <c r="H393" s="231">
        <v>1.494</v>
      </c>
      <c r="I393" s="232"/>
      <c r="J393" s="227"/>
      <c r="K393" s="227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124</v>
      </c>
      <c r="AU393" s="237" t="s">
        <v>87</v>
      </c>
      <c r="AV393" s="13" t="s">
        <v>87</v>
      </c>
      <c r="AW393" s="13" t="s">
        <v>36</v>
      </c>
      <c r="AX393" s="13" t="s">
        <v>80</v>
      </c>
      <c r="AY393" s="237" t="s">
        <v>116</v>
      </c>
    </row>
    <row r="394" s="13" customFormat="1">
      <c r="A394" s="13"/>
      <c r="B394" s="226"/>
      <c r="C394" s="227"/>
      <c r="D394" s="228" t="s">
        <v>124</v>
      </c>
      <c r="E394" s="229" t="s">
        <v>1</v>
      </c>
      <c r="F394" s="230" t="s">
        <v>554</v>
      </c>
      <c r="G394" s="227"/>
      <c r="H394" s="231">
        <v>1.5840000000000001</v>
      </c>
      <c r="I394" s="232"/>
      <c r="J394" s="227"/>
      <c r="K394" s="227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124</v>
      </c>
      <c r="AU394" s="237" t="s">
        <v>87</v>
      </c>
      <c r="AV394" s="13" t="s">
        <v>87</v>
      </c>
      <c r="AW394" s="13" t="s">
        <v>36</v>
      </c>
      <c r="AX394" s="13" t="s">
        <v>80</v>
      </c>
      <c r="AY394" s="237" t="s">
        <v>116</v>
      </c>
    </row>
    <row r="395" s="13" customFormat="1">
      <c r="A395" s="13"/>
      <c r="B395" s="226"/>
      <c r="C395" s="227"/>
      <c r="D395" s="228" t="s">
        <v>124</v>
      </c>
      <c r="E395" s="229" t="s">
        <v>1</v>
      </c>
      <c r="F395" s="230" t="s">
        <v>555</v>
      </c>
      <c r="G395" s="227"/>
      <c r="H395" s="231">
        <v>2.0099999999999998</v>
      </c>
      <c r="I395" s="232"/>
      <c r="J395" s="227"/>
      <c r="K395" s="227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124</v>
      </c>
      <c r="AU395" s="237" t="s">
        <v>87</v>
      </c>
      <c r="AV395" s="13" t="s">
        <v>87</v>
      </c>
      <c r="AW395" s="13" t="s">
        <v>36</v>
      </c>
      <c r="AX395" s="13" t="s">
        <v>80</v>
      </c>
      <c r="AY395" s="237" t="s">
        <v>116</v>
      </c>
    </row>
    <row r="396" s="13" customFormat="1">
      <c r="A396" s="13"/>
      <c r="B396" s="226"/>
      <c r="C396" s="227"/>
      <c r="D396" s="228" t="s">
        <v>124</v>
      </c>
      <c r="E396" s="229" t="s">
        <v>1</v>
      </c>
      <c r="F396" s="230" t="s">
        <v>556</v>
      </c>
      <c r="G396" s="227"/>
      <c r="H396" s="231">
        <v>3.0960000000000001</v>
      </c>
      <c r="I396" s="232"/>
      <c r="J396" s="227"/>
      <c r="K396" s="227"/>
      <c r="L396" s="233"/>
      <c r="M396" s="234"/>
      <c r="N396" s="235"/>
      <c r="O396" s="235"/>
      <c r="P396" s="235"/>
      <c r="Q396" s="235"/>
      <c r="R396" s="235"/>
      <c r="S396" s="235"/>
      <c r="T396" s="23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7" t="s">
        <v>124</v>
      </c>
      <c r="AU396" s="237" t="s">
        <v>87</v>
      </c>
      <c r="AV396" s="13" t="s">
        <v>87</v>
      </c>
      <c r="AW396" s="13" t="s">
        <v>36</v>
      </c>
      <c r="AX396" s="13" t="s">
        <v>80</v>
      </c>
      <c r="AY396" s="237" t="s">
        <v>116</v>
      </c>
    </row>
    <row r="397" s="13" customFormat="1">
      <c r="A397" s="13"/>
      <c r="B397" s="226"/>
      <c r="C397" s="227"/>
      <c r="D397" s="228" t="s">
        <v>124</v>
      </c>
      <c r="E397" s="229" t="s">
        <v>1</v>
      </c>
      <c r="F397" s="230" t="s">
        <v>557</v>
      </c>
      <c r="G397" s="227"/>
      <c r="H397" s="231">
        <v>3.4620000000000002</v>
      </c>
      <c r="I397" s="232"/>
      <c r="J397" s="227"/>
      <c r="K397" s="227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124</v>
      </c>
      <c r="AU397" s="237" t="s">
        <v>87</v>
      </c>
      <c r="AV397" s="13" t="s">
        <v>87</v>
      </c>
      <c r="AW397" s="13" t="s">
        <v>36</v>
      </c>
      <c r="AX397" s="13" t="s">
        <v>80</v>
      </c>
      <c r="AY397" s="237" t="s">
        <v>116</v>
      </c>
    </row>
    <row r="398" s="13" customFormat="1">
      <c r="A398" s="13"/>
      <c r="B398" s="226"/>
      <c r="C398" s="227"/>
      <c r="D398" s="228" t="s">
        <v>124</v>
      </c>
      <c r="E398" s="229" t="s">
        <v>1</v>
      </c>
      <c r="F398" s="230" t="s">
        <v>558</v>
      </c>
      <c r="G398" s="227"/>
      <c r="H398" s="231">
        <v>3.012</v>
      </c>
      <c r="I398" s="232"/>
      <c r="J398" s="227"/>
      <c r="K398" s="227"/>
      <c r="L398" s="233"/>
      <c r="M398" s="234"/>
      <c r="N398" s="235"/>
      <c r="O398" s="235"/>
      <c r="P398" s="235"/>
      <c r="Q398" s="235"/>
      <c r="R398" s="235"/>
      <c r="S398" s="235"/>
      <c r="T398" s="23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7" t="s">
        <v>124</v>
      </c>
      <c r="AU398" s="237" t="s">
        <v>87</v>
      </c>
      <c r="AV398" s="13" t="s">
        <v>87</v>
      </c>
      <c r="AW398" s="13" t="s">
        <v>36</v>
      </c>
      <c r="AX398" s="13" t="s">
        <v>80</v>
      </c>
      <c r="AY398" s="237" t="s">
        <v>116</v>
      </c>
    </row>
    <row r="399" s="13" customFormat="1">
      <c r="A399" s="13"/>
      <c r="B399" s="226"/>
      <c r="C399" s="227"/>
      <c r="D399" s="228" t="s">
        <v>124</v>
      </c>
      <c r="E399" s="229" t="s">
        <v>1</v>
      </c>
      <c r="F399" s="230" t="s">
        <v>559</v>
      </c>
      <c r="G399" s="227"/>
      <c r="H399" s="231">
        <v>3.2759999999999998</v>
      </c>
      <c r="I399" s="232"/>
      <c r="J399" s="227"/>
      <c r="K399" s="227"/>
      <c r="L399" s="233"/>
      <c r="M399" s="234"/>
      <c r="N399" s="235"/>
      <c r="O399" s="235"/>
      <c r="P399" s="235"/>
      <c r="Q399" s="235"/>
      <c r="R399" s="235"/>
      <c r="S399" s="235"/>
      <c r="T399" s="23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7" t="s">
        <v>124</v>
      </c>
      <c r="AU399" s="237" t="s">
        <v>87</v>
      </c>
      <c r="AV399" s="13" t="s">
        <v>87</v>
      </c>
      <c r="AW399" s="13" t="s">
        <v>36</v>
      </c>
      <c r="AX399" s="13" t="s">
        <v>80</v>
      </c>
      <c r="AY399" s="237" t="s">
        <v>116</v>
      </c>
    </row>
    <row r="400" s="13" customFormat="1">
      <c r="A400" s="13"/>
      <c r="B400" s="226"/>
      <c r="C400" s="227"/>
      <c r="D400" s="228" t="s">
        <v>124</v>
      </c>
      <c r="E400" s="229" t="s">
        <v>1</v>
      </c>
      <c r="F400" s="230" t="s">
        <v>560</v>
      </c>
      <c r="G400" s="227"/>
      <c r="H400" s="231">
        <v>3.012</v>
      </c>
      <c r="I400" s="232"/>
      <c r="J400" s="227"/>
      <c r="K400" s="227"/>
      <c r="L400" s="233"/>
      <c r="M400" s="234"/>
      <c r="N400" s="235"/>
      <c r="O400" s="235"/>
      <c r="P400" s="235"/>
      <c r="Q400" s="235"/>
      <c r="R400" s="235"/>
      <c r="S400" s="235"/>
      <c r="T400" s="23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7" t="s">
        <v>124</v>
      </c>
      <c r="AU400" s="237" t="s">
        <v>87</v>
      </c>
      <c r="AV400" s="13" t="s">
        <v>87</v>
      </c>
      <c r="AW400" s="13" t="s">
        <v>36</v>
      </c>
      <c r="AX400" s="13" t="s">
        <v>80</v>
      </c>
      <c r="AY400" s="237" t="s">
        <v>116</v>
      </c>
    </row>
    <row r="401" s="13" customFormat="1">
      <c r="A401" s="13"/>
      <c r="B401" s="226"/>
      <c r="C401" s="227"/>
      <c r="D401" s="228" t="s">
        <v>124</v>
      </c>
      <c r="E401" s="229" t="s">
        <v>1</v>
      </c>
      <c r="F401" s="230" t="s">
        <v>561</v>
      </c>
      <c r="G401" s="227"/>
      <c r="H401" s="231">
        <v>3.048</v>
      </c>
      <c r="I401" s="232"/>
      <c r="J401" s="227"/>
      <c r="K401" s="227"/>
      <c r="L401" s="233"/>
      <c r="M401" s="234"/>
      <c r="N401" s="235"/>
      <c r="O401" s="235"/>
      <c r="P401" s="235"/>
      <c r="Q401" s="235"/>
      <c r="R401" s="235"/>
      <c r="S401" s="235"/>
      <c r="T401" s="23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7" t="s">
        <v>124</v>
      </c>
      <c r="AU401" s="237" t="s">
        <v>87</v>
      </c>
      <c r="AV401" s="13" t="s">
        <v>87</v>
      </c>
      <c r="AW401" s="13" t="s">
        <v>36</v>
      </c>
      <c r="AX401" s="13" t="s">
        <v>80</v>
      </c>
      <c r="AY401" s="237" t="s">
        <v>116</v>
      </c>
    </row>
    <row r="402" s="13" customFormat="1">
      <c r="A402" s="13"/>
      <c r="B402" s="226"/>
      <c r="C402" s="227"/>
      <c r="D402" s="228" t="s">
        <v>124</v>
      </c>
      <c r="E402" s="229" t="s">
        <v>1</v>
      </c>
      <c r="F402" s="230" t="s">
        <v>562</v>
      </c>
      <c r="G402" s="227"/>
      <c r="H402" s="231">
        <v>2.5499999999999998</v>
      </c>
      <c r="I402" s="232"/>
      <c r="J402" s="227"/>
      <c r="K402" s="227"/>
      <c r="L402" s="233"/>
      <c r="M402" s="234"/>
      <c r="N402" s="235"/>
      <c r="O402" s="235"/>
      <c r="P402" s="235"/>
      <c r="Q402" s="235"/>
      <c r="R402" s="235"/>
      <c r="S402" s="235"/>
      <c r="T402" s="23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7" t="s">
        <v>124</v>
      </c>
      <c r="AU402" s="237" t="s">
        <v>87</v>
      </c>
      <c r="AV402" s="13" t="s">
        <v>87</v>
      </c>
      <c r="AW402" s="13" t="s">
        <v>36</v>
      </c>
      <c r="AX402" s="13" t="s">
        <v>80</v>
      </c>
      <c r="AY402" s="237" t="s">
        <v>116</v>
      </c>
    </row>
    <row r="403" s="13" customFormat="1">
      <c r="A403" s="13"/>
      <c r="B403" s="226"/>
      <c r="C403" s="227"/>
      <c r="D403" s="228" t="s">
        <v>124</v>
      </c>
      <c r="E403" s="229" t="s">
        <v>1</v>
      </c>
      <c r="F403" s="230" t="s">
        <v>563</v>
      </c>
      <c r="G403" s="227"/>
      <c r="H403" s="231">
        <v>2.5680000000000001</v>
      </c>
      <c r="I403" s="232"/>
      <c r="J403" s="227"/>
      <c r="K403" s="227"/>
      <c r="L403" s="233"/>
      <c r="M403" s="234"/>
      <c r="N403" s="235"/>
      <c r="O403" s="235"/>
      <c r="P403" s="235"/>
      <c r="Q403" s="235"/>
      <c r="R403" s="235"/>
      <c r="S403" s="235"/>
      <c r="T403" s="23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7" t="s">
        <v>124</v>
      </c>
      <c r="AU403" s="237" t="s">
        <v>87</v>
      </c>
      <c r="AV403" s="13" t="s">
        <v>87</v>
      </c>
      <c r="AW403" s="13" t="s">
        <v>36</v>
      </c>
      <c r="AX403" s="13" t="s">
        <v>80</v>
      </c>
      <c r="AY403" s="237" t="s">
        <v>116</v>
      </c>
    </row>
    <row r="404" s="13" customFormat="1">
      <c r="A404" s="13"/>
      <c r="B404" s="226"/>
      <c r="C404" s="227"/>
      <c r="D404" s="228" t="s">
        <v>124</v>
      </c>
      <c r="E404" s="229" t="s">
        <v>1</v>
      </c>
      <c r="F404" s="230" t="s">
        <v>564</v>
      </c>
      <c r="G404" s="227"/>
      <c r="H404" s="231">
        <v>2.1539999999999999</v>
      </c>
      <c r="I404" s="232"/>
      <c r="J404" s="227"/>
      <c r="K404" s="227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124</v>
      </c>
      <c r="AU404" s="237" t="s">
        <v>87</v>
      </c>
      <c r="AV404" s="13" t="s">
        <v>87</v>
      </c>
      <c r="AW404" s="13" t="s">
        <v>36</v>
      </c>
      <c r="AX404" s="13" t="s">
        <v>80</v>
      </c>
      <c r="AY404" s="237" t="s">
        <v>116</v>
      </c>
    </row>
    <row r="405" s="13" customFormat="1">
      <c r="A405" s="13"/>
      <c r="B405" s="226"/>
      <c r="C405" s="227"/>
      <c r="D405" s="228" t="s">
        <v>124</v>
      </c>
      <c r="E405" s="229" t="s">
        <v>1</v>
      </c>
      <c r="F405" s="230" t="s">
        <v>565</v>
      </c>
      <c r="G405" s="227"/>
      <c r="H405" s="231">
        <v>2.0699999999999998</v>
      </c>
      <c r="I405" s="232"/>
      <c r="J405" s="227"/>
      <c r="K405" s="227"/>
      <c r="L405" s="233"/>
      <c r="M405" s="234"/>
      <c r="N405" s="235"/>
      <c r="O405" s="235"/>
      <c r="P405" s="235"/>
      <c r="Q405" s="235"/>
      <c r="R405" s="235"/>
      <c r="S405" s="235"/>
      <c r="T405" s="23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7" t="s">
        <v>124</v>
      </c>
      <c r="AU405" s="237" t="s">
        <v>87</v>
      </c>
      <c r="AV405" s="13" t="s">
        <v>87</v>
      </c>
      <c r="AW405" s="13" t="s">
        <v>36</v>
      </c>
      <c r="AX405" s="13" t="s">
        <v>80</v>
      </c>
      <c r="AY405" s="237" t="s">
        <v>116</v>
      </c>
    </row>
    <row r="406" s="13" customFormat="1">
      <c r="A406" s="13"/>
      <c r="B406" s="226"/>
      <c r="C406" s="227"/>
      <c r="D406" s="228" t="s">
        <v>124</v>
      </c>
      <c r="E406" s="229" t="s">
        <v>1</v>
      </c>
      <c r="F406" s="230" t="s">
        <v>566</v>
      </c>
      <c r="G406" s="227"/>
      <c r="H406" s="231">
        <v>1.992</v>
      </c>
      <c r="I406" s="232"/>
      <c r="J406" s="227"/>
      <c r="K406" s="227"/>
      <c r="L406" s="233"/>
      <c r="M406" s="234"/>
      <c r="N406" s="235"/>
      <c r="O406" s="235"/>
      <c r="P406" s="235"/>
      <c r="Q406" s="235"/>
      <c r="R406" s="235"/>
      <c r="S406" s="235"/>
      <c r="T406" s="23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7" t="s">
        <v>124</v>
      </c>
      <c r="AU406" s="237" t="s">
        <v>87</v>
      </c>
      <c r="AV406" s="13" t="s">
        <v>87</v>
      </c>
      <c r="AW406" s="13" t="s">
        <v>36</v>
      </c>
      <c r="AX406" s="13" t="s">
        <v>80</v>
      </c>
      <c r="AY406" s="237" t="s">
        <v>116</v>
      </c>
    </row>
    <row r="407" s="13" customFormat="1">
      <c r="A407" s="13"/>
      <c r="B407" s="226"/>
      <c r="C407" s="227"/>
      <c r="D407" s="228" t="s">
        <v>124</v>
      </c>
      <c r="E407" s="229" t="s">
        <v>1</v>
      </c>
      <c r="F407" s="230" t="s">
        <v>567</v>
      </c>
      <c r="G407" s="227"/>
      <c r="H407" s="231">
        <v>2.3279999999999998</v>
      </c>
      <c r="I407" s="232"/>
      <c r="J407" s="227"/>
      <c r="K407" s="227"/>
      <c r="L407" s="233"/>
      <c r="M407" s="234"/>
      <c r="N407" s="235"/>
      <c r="O407" s="235"/>
      <c r="P407" s="235"/>
      <c r="Q407" s="235"/>
      <c r="R407" s="235"/>
      <c r="S407" s="235"/>
      <c r="T407" s="23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7" t="s">
        <v>124</v>
      </c>
      <c r="AU407" s="237" t="s">
        <v>87</v>
      </c>
      <c r="AV407" s="13" t="s">
        <v>87</v>
      </c>
      <c r="AW407" s="13" t="s">
        <v>36</v>
      </c>
      <c r="AX407" s="13" t="s">
        <v>80</v>
      </c>
      <c r="AY407" s="237" t="s">
        <v>116</v>
      </c>
    </row>
    <row r="408" s="13" customFormat="1">
      <c r="A408" s="13"/>
      <c r="B408" s="226"/>
      <c r="C408" s="227"/>
      <c r="D408" s="228" t="s">
        <v>124</v>
      </c>
      <c r="E408" s="229" t="s">
        <v>1</v>
      </c>
      <c r="F408" s="230" t="s">
        <v>568</v>
      </c>
      <c r="G408" s="227"/>
      <c r="H408" s="231">
        <v>1.968</v>
      </c>
      <c r="I408" s="232"/>
      <c r="J408" s="227"/>
      <c r="K408" s="227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124</v>
      </c>
      <c r="AU408" s="237" t="s">
        <v>87</v>
      </c>
      <c r="AV408" s="13" t="s">
        <v>87</v>
      </c>
      <c r="AW408" s="13" t="s">
        <v>36</v>
      </c>
      <c r="AX408" s="13" t="s">
        <v>80</v>
      </c>
      <c r="AY408" s="237" t="s">
        <v>116</v>
      </c>
    </row>
    <row r="409" s="13" customFormat="1">
      <c r="A409" s="13"/>
      <c r="B409" s="226"/>
      <c r="C409" s="227"/>
      <c r="D409" s="228" t="s">
        <v>124</v>
      </c>
      <c r="E409" s="229" t="s">
        <v>1</v>
      </c>
      <c r="F409" s="230" t="s">
        <v>569</v>
      </c>
      <c r="G409" s="227"/>
      <c r="H409" s="231">
        <v>3.2400000000000002</v>
      </c>
      <c r="I409" s="232"/>
      <c r="J409" s="227"/>
      <c r="K409" s="227"/>
      <c r="L409" s="233"/>
      <c r="M409" s="234"/>
      <c r="N409" s="235"/>
      <c r="O409" s="235"/>
      <c r="P409" s="235"/>
      <c r="Q409" s="235"/>
      <c r="R409" s="235"/>
      <c r="S409" s="235"/>
      <c r="T409" s="23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7" t="s">
        <v>124</v>
      </c>
      <c r="AU409" s="237" t="s">
        <v>87</v>
      </c>
      <c r="AV409" s="13" t="s">
        <v>87</v>
      </c>
      <c r="AW409" s="13" t="s">
        <v>36</v>
      </c>
      <c r="AX409" s="13" t="s">
        <v>80</v>
      </c>
      <c r="AY409" s="237" t="s">
        <v>116</v>
      </c>
    </row>
    <row r="410" s="13" customFormat="1">
      <c r="A410" s="13"/>
      <c r="B410" s="226"/>
      <c r="C410" s="227"/>
      <c r="D410" s="228" t="s">
        <v>124</v>
      </c>
      <c r="E410" s="229" t="s">
        <v>1</v>
      </c>
      <c r="F410" s="230" t="s">
        <v>570</v>
      </c>
      <c r="G410" s="227"/>
      <c r="H410" s="231">
        <v>2.9700000000000002</v>
      </c>
      <c r="I410" s="232"/>
      <c r="J410" s="227"/>
      <c r="K410" s="227"/>
      <c r="L410" s="233"/>
      <c r="M410" s="234"/>
      <c r="N410" s="235"/>
      <c r="O410" s="235"/>
      <c r="P410" s="235"/>
      <c r="Q410" s="235"/>
      <c r="R410" s="235"/>
      <c r="S410" s="235"/>
      <c r="T410" s="23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7" t="s">
        <v>124</v>
      </c>
      <c r="AU410" s="237" t="s">
        <v>87</v>
      </c>
      <c r="AV410" s="13" t="s">
        <v>87</v>
      </c>
      <c r="AW410" s="13" t="s">
        <v>36</v>
      </c>
      <c r="AX410" s="13" t="s">
        <v>80</v>
      </c>
      <c r="AY410" s="237" t="s">
        <v>116</v>
      </c>
    </row>
    <row r="411" s="13" customFormat="1">
      <c r="A411" s="13"/>
      <c r="B411" s="226"/>
      <c r="C411" s="227"/>
      <c r="D411" s="228" t="s">
        <v>124</v>
      </c>
      <c r="E411" s="229" t="s">
        <v>1</v>
      </c>
      <c r="F411" s="230" t="s">
        <v>571</v>
      </c>
      <c r="G411" s="227"/>
      <c r="H411" s="231">
        <v>3.2759999999999998</v>
      </c>
      <c r="I411" s="232"/>
      <c r="J411" s="227"/>
      <c r="K411" s="227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124</v>
      </c>
      <c r="AU411" s="237" t="s">
        <v>87</v>
      </c>
      <c r="AV411" s="13" t="s">
        <v>87</v>
      </c>
      <c r="AW411" s="13" t="s">
        <v>36</v>
      </c>
      <c r="AX411" s="13" t="s">
        <v>80</v>
      </c>
      <c r="AY411" s="237" t="s">
        <v>116</v>
      </c>
    </row>
    <row r="412" s="13" customFormat="1">
      <c r="A412" s="13"/>
      <c r="B412" s="226"/>
      <c r="C412" s="227"/>
      <c r="D412" s="228" t="s">
        <v>124</v>
      </c>
      <c r="E412" s="229" t="s">
        <v>1</v>
      </c>
      <c r="F412" s="230" t="s">
        <v>572</v>
      </c>
      <c r="G412" s="227"/>
      <c r="H412" s="231">
        <v>2.8500000000000001</v>
      </c>
      <c r="I412" s="232"/>
      <c r="J412" s="227"/>
      <c r="K412" s="227"/>
      <c r="L412" s="233"/>
      <c r="M412" s="234"/>
      <c r="N412" s="235"/>
      <c r="O412" s="235"/>
      <c r="P412" s="235"/>
      <c r="Q412" s="235"/>
      <c r="R412" s="235"/>
      <c r="S412" s="235"/>
      <c r="T412" s="23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7" t="s">
        <v>124</v>
      </c>
      <c r="AU412" s="237" t="s">
        <v>87</v>
      </c>
      <c r="AV412" s="13" t="s">
        <v>87</v>
      </c>
      <c r="AW412" s="13" t="s">
        <v>36</v>
      </c>
      <c r="AX412" s="13" t="s">
        <v>80</v>
      </c>
      <c r="AY412" s="237" t="s">
        <v>116</v>
      </c>
    </row>
    <row r="413" s="15" customFormat="1">
      <c r="A413" s="15"/>
      <c r="B413" s="248"/>
      <c r="C413" s="249"/>
      <c r="D413" s="228" t="s">
        <v>124</v>
      </c>
      <c r="E413" s="250" t="s">
        <v>1</v>
      </c>
      <c r="F413" s="251" t="s">
        <v>194</v>
      </c>
      <c r="G413" s="249"/>
      <c r="H413" s="252">
        <v>781.69799999999964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8" t="s">
        <v>124</v>
      </c>
      <c r="AU413" s="258" t="s">
        <v>87</v>
      </c>
      <c r="AV413" s="15" t="s">
        <v>122</v>
      </c>
      <c r="AW413" s="15" t="s">
        <v>36</v>
      </c>
      <c r="AX413" s="15" t="s">
        <v>85</v>
      </c>
      <c r="AY413" s="258" t="s">
        <v>116</v>
      </c>
    </row>
    <row r="414" s="2" customFormat="1" ht="33" customHeight="1">
      <c r="A414" s="38"/>
      <c r="B414" s="39"/>
      <c r="C414" s="212" t="s">
        <v>573</v>
      </c>
      <c r="D414" s="212" t="s">
        <v>118</v>
      </c>
      <c r="E414" s="213" t="s">
        <v>574</v>
      </c>
      <c r="F414" s="214" t="s">
        <v>575</v>
      </c>
      <c r="G414" s="215" t="s">
        <v>177</v>
      </c>
      <c r="H414" s="216">
        <v>25.32</v>
      </c>
      <c r="I414" s="217"/>
      <c r="J414" s="218">
        <f>ROUND(I414*H414,2)</f>
        <v>0</v>
      </c>
      <c r="K414" s="219"/>
      <c r="L414" s="44"/>
      <c r="M414" s="220" t="s">
        <v>1</v>
      </c>
      <c r="N414" s="221" t="s">
        <v>45</v>
      </c>
      <c r="O414" s="91"/>
      <c r="P414" s="222">
        <f>O414*H414</f>
        <v>0</v>
      </c>
      <c r="Q414" s="222">
        <v>1.54</v>
      </c>
      <c r="R414" s="222">
        <f>Q414*H414</f>
        <v>38.992800000000003</v>
      </c>
      <c r="S414" s="222">
        <v>0</v>
      </c>
      <c r="T414" s="223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4" t="s">
        <v>122</v>
      </c>
      <c r="AT414" s="224" t="s">
        <v>118</v>
      </c>
      <c r="AU414" s="224" t="s">
        <v>87</v>
      </c>
      <c r="AY414" s="17" t="s">
        <v>116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7" t="s">
        <v>85</v>
      </c>
      <c r="BK414" s="225">
        <f>ROUND(I414*H414,2)</f>
        <v>0</v>
      </c>
      <c r="BL414" s="17" t="s">
        <v>122</v>
      </c>
      <c r="BM414" s="224" t="s">
        <v>576</v>
      </c>
    </row>
    <row r="415" s="14" customFormat="1">
      <c r="A415" s="14"/>
      <c r="B415" s="238"/>
      <c r="C415" s="239"/>
      <c r="D415" s="228" t="s">
        <v>124</v>
      </c>
      <c r="E415" s="240" t="s">
        <v>1</v>
      </c>
      <c r="F415" s="241" t="s">
        <v>212</v>
      </c>
      <c r="G415" s="239"/>
      <c r="H415" s="240" t="s">
        <v>1</v>
      </c>
      <c r="I415" s="242"/>
      <c r="J415" s="239"/>
      <c r="K415" s="239"/>
      <c r="L415" s="243"/>
      <c r="M415" s="244"/>
      <c r="N415" s="245"/>
      <c r="O415" s="245"/>
      <c r="P415" s="245"/>
      <c r="Q415" s="245"/>
      <c r="R415" s="245"/>
      <c r="S415" s="245"/>
      <c r="T415" s="24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7" t="s">
        <v>124</v>
      </c>
      <c r="AU415" s="247" t="s">
        <v>87</v>
      </c>
      <c r="AV415" s="14" t="s">
        <v>85</v>
      </c>
      <c r="AW415" s="14" t="s">
        <v>36</v>
      </c>
      <c r="AX415" s="14" t="s">
        <v>80</v>
      </c>
      <c r="AY415" s="247" t="s">
        <v>116</v>
      </c>
    </row>
    <row r="416" s="13" customFormat="1">
      <c r="A416" s="13"/>
      <c r="B416" s="226"/>
      <c r="C416" s="227"/>
      <c r="D416" s="228" t="s">
        <v>124</v>
      </c>
      <c r="E416" s="229" t="s">
        <v>1</v>
      </c>
      <c r="F416" s="230" t="s">
        <v>577</v>
      </c>
      <c r="G416" s="227"/>
      <c r="H416" s="231">
        <v>11.16</v>
      </c>
      <c r="I416" s="232"/>
      <c r="J416" s="227"/>
      <c r="K416" s="227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124</v>
      </c>
      <c r="AU416" s="237" t="s">
        <v>87</v>
      </c>
      <c r="AV416" s="13" t="s">
        <v>87</v>
      </c>
      <c r="AW416" s="13" t="s">
        <v>36</v>
      </c>
      <c r="AX416" s="13" t="s">
        <v>80</v>
      </c>
      <c r="AY416" s="237" t="s">
        <v>116</v>
      </c>
    </row>
    <row r="417" s="14" customFormat="1">
      <c r="A417" s="14"/>
      <c r="B417" s="238"/>
      <c r="C417" s="239"/>
      <c r="D417" s="228" t="s">
        <v>124</v>
      </c>
      <c r="E417" s="240" t="s">
        <v>1</v>
      </c>
      <c r="F417" s="241" t="s">
        <v>214</v>
      </c>
      <c r="G417" s="239"/>
      <c r="H417" s="240" t="s">
        <v>1</v>
      </c>
      <c r="I417" s="242"/>
      <c r="J417" s="239"/>
      <c r="K417" s="239"/>
      <c r="L417" s="243"/>
      <c r="M417" s="244"/>
      <c r="N417" s="245"/>
      <c r="O417" s="245"/>
      <c r="P417" s="245"/>
      <c r="Q417" s="245"/>
      <c r="R417" s="245"/>
      <c r="S417" s="245"/>
      <c r="T417" s="24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7" t="s">
        <v>124</v>
      </c>
      <c r="AU417" s="247" t="s">
        <v>87</v>
      </c>
      <c r="AV417" s="14" t="s">
        <v>85</v>
      </c>
      <c r="AW417" s="14" t="s">
        <v>36</v>
      </c>
      <c r="AX417" s="14" t="s">
        <v>80</v>
      </c>
      <c r="AY417" s="247" t="s">
        <v>116</v>
      </c>
    </row>
    <row r="418" s="13" customFormat="1">
      <c r="A418" s="13"/>
      <c r="B418" s="226"/>
      <c r="C418" s="227"/>
      <c r="D418" s="228" t="s">
        <v>124</v>
      </c>
      <c r="E418" s="229" t="s">
        <v>1</v>
      </c>
      <c r="F418" s="230" t="s">
        <v>578</v>
      </c>
      <c r="G418" s="227"/>
      <c r="H418" s="231">
        <v>14.16</v>
      </c>
      <c r="I418" s="232"/>
      <c r="J418" s="227"/>
      <c r="K418" s="227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124</v>
      </c>
      <c r="AU418" s="237" t="s">
        <v>87</v>
      </c>
      <c r="AV418" s="13" t="s">
        <v>87</v>
      </c>
      <c r="AW418" s="13" t="s">
        <v>36</v>
      </c>
      <c r="AX418" s="13" t="s">
        <v>80</v>
      </c>
      <c r="AY418" s="237" t="s">
        <v>116</v>
      </c>
    </row>
    <row r="419" s="15" customFormat="1">
      <c r="A419" s="15"/>
      <c r="B419" s="248"/>
      <c r="C419" s="249"/>
      <c r="D419" s="228" t="s">
        <v>124</v>
      </c>
      <c r="E419" s="250" t="s">
        <v>1</v>
      </c>
      <c r="F419" s="251" t="s">
        <v>194</v>
      </c>
      <c r="G419" s="249"/>
      <c r="H419" s="252">
        <v>25.32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8" t="s">
        <v>124</v>
      </c>
      <c r="AU419" s="258" t="s">
        <v>87</v>
      </c>
      <c r="AV419" s="15" t="s">
        <v>122</v>
      </c>
      <c r="AW419" s="15" t="s">
        <v>36</v>
      </c>
      <c r="AX419" s="15" t="s">
        <v>85</v>
      </c>
      <c r="AY419" s="258" t="s">
        <v>116</v>
      </c>
    </row>
    <row r="420" s="2" customFormat="1" ht="24.15" customHeight="1">
      <c r="A420" s="38"/>
      <c r="B420" s="39"/>
      <c r="C420" s="212" t="s">
        <v>579</v>
      </c>
      <c r="D420" s="212" t="s">
        <v>118</v>
      </c>
      <c r="E420" s="213" t="s">
        <v>580</v>
      </c>
      <c r="F420" s="214" t="s">
        <v>581</v>
      </c>
      <c r="G420" s="215" t="s">
        <v>177</v>
      </c>
      <c r="H420" s="216">
        <v>25.239999999999998</v>
      </c>
      <c r="I420" s="217"/>
      <c r="J420" s="218">
        <f>ROUND(I420*H420,2)</f>
        <v>0</v>
      </c>
      <c r="K420" s="219"/>
      <c r="L420" s="44"/>
      <c r="M420" s="220" t="s">
        <v>1</v>
      </c>
      <c r="N420" s="221" t="s">
        <v>45</v>
      </c>
      <c r="O420" s="91"/>
      <c r="P420" s="222">
        <f>O420*H420</f>
        <v>0</v>
      </c>
      <c r="Q420" s="222">
        <v>1.8480000000000001</v>
      </c>
      <c r="R420" s="222">
        <f>Q420*H420</f>
        <v>46.643520000000002</v>
      </c>
      <c r="S420" s="222">
        <v>0</v>
      </c>
      <c r="T420" s="223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4" t="s">
        <v>122</v>
      </c>
      <c r="AT420" s="224" t="s">
        <v>118</v>
      </c>
      <c r="AU420" s="224" t="s">
        <v>87</v>
      </c>
      <c r="AY420" s="17" t="s">
        <v>116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7" t="s">
        <v>85</v>
      </c>
      <c r="BK420" s="225">
        <f>ROUND(I420*H420,2)</f>
        <v>0</v>
      </c>
      <c r="BL420" s="17" t="s">
        <v>122</v>
      </c>
      <c r="BM420" s="224" t="s">
        <v>582</v>
      </c>
    </row>
    <row r="421" s="14" customFormat="1">
      <c r="A421" s="14"/>
      <c r="B421" s="238"/>
      <c r="C421" s="239"/>
      <c r="D421" s="228" t="s">
        <v>124</v>
      </c>
      <c r="E421" s="240" t="s">
        <v>1</v>
      </c>
      <c r="F421" s="241" t="s">
        <v>583</v>
      </c>
      <c r="G421" s="239"/>
      <c r="H421" s="240" t="s">
        <v>1</v>
      </c>
      <c r="I421" s="242"/>
      <c r="J421" s="239"/>
      <c r="K421" s="239"/>
      <c r="L421" s="243"/>
      <c r="M421" s="244"/>
      <c r="N421" s="245"/>
      <c r="O421" s="245"/>
      <c r="P421" s="245"/>
      <c r="Q421" s="245"/>
      <c r="R421" s="245"/>
      <c r="S421" s="245"/>
      <c r="T421" s="24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7" t="s">
        <v>124</v>
      </c>
      <c r="AU421" s="247" t="s">
        <v>87</v>
      </c>
      <c r="AV421" s="14" t="s">
        <v>85</v>
      </c>
      <c r="AW421" s="14" t="s">
        <v>36</v>
      </c>
      <c r="AX421" s="14" t="s">
        <v>80</v>
      </c>
      <c r="AY421" s="247" t="s">
        <v>116</v>
      </c>
    </row>
    <row r="422" s="13" customFormat="1">
      <c r="A422" s="13"/>
      <c r="B422" s="226"/>
      <c r="C422" s="227"/>
      <c r="D422" s="228" t="s">
        <v>124</v>
      </c>
      <c r="E422" s="229" t="s">
        <v>1</v>
      </c>
      <c r="F422" s="230" t="s">
        <v>584</v>
      </c>
      <c r="G422" s="227"/>
      <c r="H422" s="231">
        <v>1.984</v>
      </c>
      <c r="I422" s="232"/>
      <c r="J422" s="227"/>
      <c r="K422" s="227"/>
      <c r="L422" s="233"/>
      <c r="M422" s="234"/>
      <c r="N422" s="235"/>
      <c r="O422" s="235"/>
      <c r="P422" s="235"/>
      <c r="Q422" s="235"/>
      <c r="R422" s="235"/>
      <c r="S422" s="235"/>
      <c r="T422" s="23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7" t="s">
        <v>124</v>
      </c>
      <c r="AU422" s="237" t="s">
        <v>87</v>
      </c>
      <c r="AV422" s="13" t="s">
        <v>87</v>
      </c>
      <c r="AW422" s="13" t="s">
        <v>36</v>
      </c>
      <c r="AX422" s="13" t="s">
        <v>80</v>
      </c>
      <c r="AY422" s="237" t="s">
        <v>116</v>
      </c>
    </row>
    <row r="423" s="13" customFormat="1">
      <c r="A423" s="13"/>
      <c r="B423" s="226"/>
      <c r="C423" s="227"/>
      <c r="D423" s="228" t="s">
        <v>124</v>
      </c>
      <c r="E423" s="229" t="s">
        <v>1</v>
      </c>
      <c r="F423" s="230" t="s">
        <v>585</v>
      </c>
      <c r="G423" s="227"/>
      <c r="H423" s="231">
        <v>1.4350000000000001</v>
      </c>
      <c r="I423" s="232"/>
      <c r="J423" s="227"/>
      <c r="K423" s="227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124</v>
      </c>
      <c r="AU423" s="237" t="s">
        <v>87</v>
      </c>
      <c r="AV423" s="13" t="s">
        <v>87</v>
      </c>
      <c r="AW423" s="13" t="s">
        <v>36</v>
      </c>
      <c r="AX423" s="13" t="s">
        <v>80</v>
      </c>
      <c r="AY423" s="237" t="s">
        <v>116</v>
      </c>
    </row>
    <row r="424" s="13" customFormat="1">
      <c r="A424" s="13"/>
      <c r="B424" s="226"/>
      <c r="C424" s="227"/>
      <c r="D424" s="228" t="s">
        <v>124</v>
      </c>
      <c r="E424" s="229" t="s">
        <v>1</v>
      </c>
      <c r="F424" s="230" t="s">
        <v>586</v>
      </c>
      <c r="G424" s="227"/>
      <c r="H424" s="231">
        <v>1.5169999999999999</v>
      </c>
      <c r="I424" s="232"/>
      <c r="J424" s="227"/>
      <c r="K424" s="227"/>
      <c r="L424" s="233"/>
      <c r="M424" s="234"/>
      <c r="N424" s="235"/>
      <c r="O424" s="235"/>
      <c r="P424" s="235"/>
      <c r="Q424" s="235"/>
      <c r="R424" s="235"/>
      <c r="S424" s="235"/>
      <c r="T424" s="23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7" t="s">
        <v>124</v>
      </c>
      <c r="AU424" s="237" t="s">
        <v>87</v>
      </c>
      <c r="AV424" s="13" t="s">
        <v>87</v>
      </c>
      <c r="AW424" s="13" t="s">
        <v>36</v>
      </c>
      <c r="AX424" s="13" t="s">
        <v>80</v>
      </c>
      <c r="AY424" s="237" t="s">
        <v>116</v>
      </c>
    </row>
    <row r="425" s="13" customFormat="1">
      <c r="A425" s="13"/>
      <c r="B425" s="226"/>
      <c r="C425" s="227"/>
      <c r="D425" s="228" t="s">
        <v>124</v>
      </c>
      <c r="E425" s="229" t="s">
        <v>1</v>
      </c>
      <c r="F425" s="230" t="s">
        <v>587</v>
      </c>
      <c r="G425" s="227"/>
      <c r="H425" s="231">
        <v>1.0740000000000001</v>
      </c>
      <c r="I425" s="232"/>
      <c r="J425" s="227"/>
      <c r="K425" s="227"/>
      <c r="L425" s="233"/>
      <c r="M425" s="234"/>
      <c r="N425" s="235"/>
      <c r="O425" s="235"/>
      <c r="P425" s="235"/>
      <c r="Q425" s="235"/>
      <c r="R425" s="235"/>
      <c r="S425" s="235"/>
      <c r="T425" s="23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7" t="s">
        <v>124</v>
      </c>
      <c r="AU425" s="237" t="s">
        <v>87</v>
      </c>
      <c r="AV425" s="13" t="s">
        <v>87</v>
      </c>
      <c r="AW425" s="13" t="s">
        <v>36</v>
      </c>
      <c r="AX425" s="13" t="s">
        <v>80</v>
      </c>
      <c r="AY425" s="237" t="s">
        <v>116</v>
      </c>
    </row>
    <row r="426" s="13" customFormat="1">
      <c r="A426" s="13"/>
      <c r="B426" s="226"/>
      <c r="C426" s="227"/>
      <c r="D426" s="228" t="s">
        <v>124</v>
      </c>
      <c r="E426" s="229" t="s">
        <v>1</v>
      </c>
      <c r="F426" s="230" t="s">
        <v>588</v>
      </c>
      <c r="G426" s="227"/>
      <c r="H426" s="231">
        <v>0.84499999999999997</v>
      </c>
      <c r="I426" s="232"/>
      <c r="J426" s="227"/>
      <c r="K426" s="227"/>
      <c r="L426" s="233"/>
      <c r="M426" s="234"/>
      <c r="N426" s="235"/>
      <c r="O426" s="235"/>
      <c r="P426" s="235"/>
      <c r="Q426" s="235"/>
      <c r="R426" s="235"/>
      <c r="S426" s="235"/>
      <c r="T426" s="23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7" t="s">
        <v>124</v>
      </c>
      <c r="AU426" s="237" t="s">
        <v>87</v>
      </c>
      <c r="AV426" s="13" t="s">
        <v>87</v>
      </c>
      <c r="AW426" s="13" t="s">
        <v>36</v>
      </c>
      <c r="AX426" s="13" t="s">
        <v>80</v>
      </c>
      <c r="AY426" s="237" t="s">
        <v>116</v>
      </c>
    </row>
    <row r="427" s="13" customFormat="1">
      <c r="A427" s="13"/>
      <c r="B427" s="226"/>
      <c r="C427" s="227"/>
      <c r="D427" s="228" t="s">
        <v>124</v>
      </c>
      <c r="E427" s="229" t="s">
        <v>1</v>
      </c>
      <c r="F427" s="230" t="s">
        <v>589</v>
      </c>
      <c r="G427" s="227"/>
      <c r="H427" s="231">
        <v>0.48399999999999999</v>
      </c>
      <c r="I427" s="232"/>
      <c r="J427" s="227"/>
      <c r="K427" s="227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124</v>
      </c>
      <c r="AU427" s="237" t="s">
        <v>87</v>
      </c>
      <c r="AV427" s="13" t="s">
        <v>87</v>
      </c>
      <c r="AW427" s="13" t="s">
        <v>36</v>
      </c>
      <c r="AX427" s="13" t="s">
        <v>80</v>
      </c>
      <c r="AY427" s="237" t="s">
        <v>116</v>
      </c>
    </row>
    <row r="428" s="13" customFormat="1">
      <c r="A428" s="13"/>
      <c r="B428" s="226"/>
      <c r="C428" s="227"/>
      <c r="D428" s="228" t="s">
        <v>124</v>
      </c>
      <c r="E428" s="229" t="s">
        <v>1</v>
      </c>
      <c r="F428" s="230" t="s">
        <v>590</v>
      </c>
      <c r="G428" s="227"/>
      <c r="H428" s="231">
        <v>0.61499999999999999</v>
      </c>
      <c r="I428" s="232"/>
      <c r="J428" s="227"/>
      <c r="K428" s="227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124</v>
      </c>
      <c r="AU428" s="237" t="s">
        <v>87</v>
      </c>
      <c r="AV428" s="13" t="s">
        <v>87</v>
      </c>
      <c r="AW428" s="13" t="s">
        <v>36</v>
      </c>
      <c r="AX428" s="13" t="s">
        <v>80</v>
      </c>
      <c r="AY428" s="237" t="s">
        <v>116</v>
      </c>
    </row>
    <row r="429" s="13" customFormat="1">
      <c r="A429" s="13"/>
      <c r="B429" s="226"/>
      <c r="C429" s="227"/>
      <c r="D429" s="228" t="s">
        <v>124</v>
      </c>
      <c r="E429" s="229" t="s">
        <v>1</v>
      </c>
      <c r="F429" s="230" t="s">
        <v>591</v>
      </c>
      <c r="G429" s="227"/>
      <c r="H429" s="231">
        <v>0.70499999999999996</v>
      </c>
      <c r="I429" s="232"/>
      <c r="J429" s="227"/>
      <c r="K429" s="227"/>
      <c r="L429" s="233"/>
      <c r="M429" s="234"/>
      <c r="N429" s="235"/>
      <c r="O429" s="235"/>
      <c r="P429" s="235"/>
      <c r="Q429" s="235"/>
      <c r="R429" s="235"/>
      <c r="S429" s="235"/>
      <c r="T429" s="23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7" t="s">
        <v>124</v>
      </c>
      <c r="AU429" s="237" t="s">
        <v>87</v>
      </c>
      <c r="AV429" s="13" t="s">
        <v>87</v>
      </c>
      <c r="AW429" s="13" t="s">
        <v>36</v>
      </c>
      <c r="AX429" s="13" t="s">
        <v>80</v>
      </c>
      <c r="AY429" s="237" t="s">
        <v>116</v>
      </c>
    </row>
    <row r="430" s="13" customFormat="1">
      <c r="A430" s="13"/>
      <c r="B430" s="226"/>
      <c r="C430" s="227"/>
      <c r="D430" s="228" t="s">
        <v>124</v>
      </c>
      <c r="E430" s="229" t="s">
        <v>1</v>
      </c>
      <c r="F430" s="230" t="s">
        <v>592</v>
      </c>
      <c r="G430" s="227"/>
      <c r="H430" s="231">
        <v>1.369</v>
      </c>
      <c r="I430" s="232"/>
      <c r="J430" s="227"/>
      <c r="K430" s="227"/>
      <c r="L430" s="233"/>
      <c r="M430" s="234"/>
      <c r="N430" s="235"/>
      <c r="O430" s="235"/>
      <c r="P430" s="235"/>
      <c r="Q430" s="235"/>
      <c r="R430" s="235"/>
      <c r="S430" s="235"/>
      <c r="T430" s="23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7" t="s">
        <v>124</v>
      </c>
      <c r="AU430" s="237" t="s">
        <v>87</v>
      </c>
      <c r="AV430" s="13" t="s">
        <v>87</v>
      </c>
      <c r="AW430" s="13" t="s">
        <v>36</v>
      </c>
      <c r="AX430" s="13" t="s">
        <v>80</v>
      </c>
      <c r="AY430" s="237" t="s">
        <v>116</v>
      </c>
    </row>
    <row r="431" s="13" customFormat="1">
      <c r="A431" s="13"/>
      <c r="B431" s="226"/>
      <c r="C431" s="227"/>
      <c r="D431" s="228" t="s">
        <v>124</v>
      </c>
      <c r="E431" s="229" t="s">
        <v>1</v>
      </c>
      <c r="F431" s="230" t="s">
        <v>593</v>
      </c>
      <c r="G431" s="227"/>
      <c r="H431" s="231">
        <v>1.4099999999999999</v>
      </c>
      <c r="I431" s="232"/>
      <c r="J431" s="227"/>
      <c r="K431" s="227"/>
      <c r="L431" s="233"/>
      <c r="M431" s="234"/>
      <c r="N431" s="235"/>
      <c r="O431" s="235"/>
      <c r="P431" s="235"/>
      <c r="Q431" s="235"/>
      <c r="R431" s="235"/>
      <c r="S431" s="235"/>
      <c r="T431" s="23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7" t="s">
        <v>124</v>
      </c>
      <c r="AU431" s="237" t="s">
        <v>87</v>
      </c>
      <c r="AV431" s="13" t="s">
        <v>87</v>
      </c>
      <c r="AW431" s="13" t="s">
        <v>36</v>
      </c>
      <c r="AX431" s="13" t="s">
        <v>80</v>
      </c>
      <c r="AY431" s="237" t="s">
        <v>116</v>
      </c>
    </row>
    <row r="432" s="13" customFormat="1">
      <c r="A432" s="13"/>
      <c r="B432" s="226"/>
      <c r="C432" s="227"/>
      <c r="D432" s="228" t="s">
        <v>124</v>
      </c>
      <c r="E432" s="229" t="s">
        <v>1</v>
      </c>
      <c r="F432" s="230" t="s">
        <v>594</v>
      </c>
      <c r="G432" s="227"/>
      <c r="H432" s="231">
        <v>1.345</v>
      </c>
      <c r="I432" s="232"/>
      <c r="J432" s="227"/>
      <c r="K432" s="227"/>
      <c r="L432" s="233"/>
      <c r="M432" s="234"/>
      <c r="N432" s="235"/>
      <c r="O432" s="235"/>
      <c r="P432" s="235"/>
      <c r="Q432" s="235"/>
      <c r="R432" s="235"/>
      <c r="S432" s="235"/>
      <c r="T432" s="23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7" t="s">
        <v>124</v>
      </c>
      <c r="AU432" s="237" t="s">
        <v>87</v>
      </c>
      <c r="AV432" s="13" t="s">
        <v>87</v>
      </c>
      <c r="AW432" s="13" t="s">
        <v>36</v>
      </c>
      <c r="AX432" s="13" t="s">
        <v>80</v>
      </c>
      <c r="AY432" s="237" t="s">
        <v>116</v>
      </c>
    </row>
    <row r="433" s="13" customFormat="1">
      <c r="A433" s="13"/>
      <c r="B433" s="226"/>
      <c r="C433" s="227"/>
      <c r="D433" s="228" t="s">
        <v>124</v>
      </c>
      <c r="E433" s="229" t="s">
        <v>1</v>
      </c>
      <c r="F433" s="230" t="s">
        <v>595</v>
      </c>
      <c r="G433" s="227"/>
      <c r="H433" s="231">
        <v>0.97599999999999998</v>
      </c>
      <c r="I433" s="232"/>
      <c r="J433" s="227"/>
      <c r="K433" s="227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124</v>
      </c>
      <c r="AU433" s="237" t="s">
        <v>87</v>
      </c>
      <c r="AV433" s="13" t="s">
        <v>87</v>
      </c>
      <c r="AW433" s="13" t="s">
        <v>36</v>
      </c>
      <c r="AX433" s="13" t="s">
        <v>80</v>
      </c>
      <c r="AY433" s="237" t="s">
        <v>116</v>
      </c>
    </row>
    <row r="434" s="13" customFormat="1">
      <c r="A434" s="13"/>
      <c r="B434" s="226"/>
      <c r="C434" s="227"/>
      <c r="D434" s="228" t="s">
        <v>124</v>
      </c>
      <c r="E434" s="229" t="s">
        <v>1</v>
      </c>
      <c r="F434" s="230" t="s">
        <v>596</v>
      </c>
      <c r="G434" s="227"/>
      <c r="H434" s="231">
        <v>1.2869999999999999</v>
      </c>
      <c r="I434" s="232"/>
      <c r="J434" s="227"/>
      <c r="K434" s="227"/>
      <c r="L434" s="233"/>
      <c r="M434" s="234"/>
      <c r="N434" s="235"/>
      <c r="O434" s="235"/>
      <c r="P434" s="235"/>
      <c r="Q434" s="235"/>
      <c r="R434" s="235"/>
      <c r="S434" s="235"/>
      <c r="T434" s="23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7" t="s">
        <v>124</v>
      </c>
      <c r="AU434" s="237" t="s">
        <v>87</v>
      </c>
      <c r="AV434" s="13" t="s">
        <v>87</v>
      </c>
      <c r="AW434" s="13" t="s">
        <v>36</v>
      </c>
      <c r="AX434" s="13" t="s">
        <v>80</v>
      </c>
      <c r="AY434" s="237" t="s">
        <v>116</v>
      </c>
    </row>
    <row r="435" s="13" customFormat="1">
      <c r="A435" s="13"/>
      <c r="B435" s="226"/>
      <c r="C435" s="227"/>
      <c r="D435" s="228" t="s">
        <v>124</v>
      </c>
      <c r="E435" s="229" t="s">
        <v>1</v>
      </c>
      <c r="F435" s="230" t="s">
        <v>597</v>
      </c>
      <c r="G435" s="227"/>
      <c r="H435" s="231">
        <v>1.345</v>
      </c>
      <c r="I435" s="232"/>
      <c r="J435" s="227"/>
      <c r="K435" s="227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124</v>
      </c>
      <c r="AU435" s="237" t="s">
        <v>87</v>
      </c>
      <c r="AV435" s="13" t="s">
        <v>87</v>
      </c>
      <c r="AW435" s="13" t="s">
        <v>36</v>
      </c>
      <c r="AX435" s="13" t="s">
        <v>80</v>
      </c>
      <c r="AY435" s="237" t="s">
        <v>116</v>
      </c>
    </row>
    <row r="436" s="13" customFormat="1">
      <c r="A436" s="13"/>
      <c r="B436" s="226"/>
      <c r="C436" s="227"/>
      <c r="D436" s="228" t="s">
        <v>124</v>
      </c>
      <c r="E436" s="229" t="s">
        <v>1</v>
      </c>
      <c r="F436" s="230" t="s">
        <v>598</v>
      </c>
      <c r="G436" s="227"/>
      <c r="H436" s="231">
        <v>0.76300000000000001</v>
      </c>
      <c r="I436" s="232"/>
      <c r="J436" s="227"/>
      <c r="K436" s="227"/>
      <c r="L436" s="233"/>
      <c r="M436" s="234"/>
      <c r="N436" s="235"/>
      <c r="O436" s="235"/>
      <c r="P436" s="235"/>
      <c r="Q436" s="235"/>
      <c r="R436" s="235"/>
      <c r="S436" s="235"/>
      <c r="T436" s="23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7" t="s">
        <v>124</v>
      </c>
      <c r="AU436" s="237" t="s">
        <v>87</v>
      </c>
      <c r="AV436" s="13" t="s">
        <v>87</v>
      </c>
      <c r="AW436" s="13" t="s">
        <v>36</v>
      </c>
      <c r="AX436" s="13" t="s">
        <v>80</v>
      </c>
      <c r="AY436" s="237" t="s">
        <v>116</v>
      </c>
    </row>
    <row r="437" s="13" customFormat="1">
      <c r="A437" s="13"/>
      <c r="B437" s="226"/>
      <c r="C437" s="227"/>
      <c r="D437" s="228" t="s">
        <v>124</v>
      </c>
      <c r="E437" s="229" t="s">
        <v>1</v>
      </c>
      <c r="F437" s="230" t="s">
        <v>599</v>
      </c>
      <c r="G437" s="227"/>
      <c r="H437" s="231">
        <v>0.88600000000000001</v>
      </c>
      <c r="I437" s="232"/>
      <c r="J437" s="227"/>
      <c r="K437" s="227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124</v>
      </c>
      <c r="AU437" s="237" t="s">
        <v>87</v>
      </c>
      <c r="AV437" s="13" t="s">
        <v>87</v>
      </c>
      <c r="AW437" s="13" t="s">
        <v>36</v>
      </c>
      <c r="AX437" s="13" t="s">
        <v>80</v>
      </c>
      <c r="AY437" s="237" t="s">
        <v>116</v>
      </c>
    </row>
    <row r="438" s="13" customFormat="1">
      <c r="A438" s="13"/>
      <c r="B438" s="226"/>
      <c r="C438" s="227"/>
      <c r="D438" s="228" t="s">
        <v>124</v>
      </c>
      <c r="E438" s="229" t="s">
        <v>1</v>
      </c>
      <c r="F438" s="230" t="s">
        <v>600</v>
      </c>
      <c r="G438" s="227"/>
      <c r="H438" s="231">
        <v>0.50800000000000001</v>
      </c>
      <c r="I438" s="232"/>
      <c r="J438" s="227"/>
      <c r="K438" s="227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124</v>
      </c>
      <c r="AU438" s="237" t="s">
        <v>87</v>
      </c>
      <c r="AV438" s="13" t="s">
        <v>87</v>
      </c>
      <c r="AW438" s="13" t="s">
        <v>36</v>
      </c>
      <c r="AX438" s="13" t="s">
        <v>80</v>
      </c>
      <c r="AY438" s="237" t="s">
        <v>116</v>
      </c>
    </row>
    <row r="439" s="13" customFormat="1">
      <c r="A439" s="13"/>
      <c r="B439" s="226"/>
      <c r="C439" s="227"/>
      <c r="D439" s="228" t="s">
        <v>124</v>
      </c>
      <c r="E439" s="229" t="s">
        <v>1</v>
      </c>
      <c r="F439" s="230" t="s">
        <v>601</v>
      </c>
      <c r="G439" s="227"/>
      <c r="H439" s="231">
        <v>0.73799999999999999</v>
      </c>
      <c r="I439" s="232"/>
      <c r="J439" s="227"/>
      <c r="K439" s="227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124</v>
      </c>
      <c r="AU439" s="237" t="s">
        <v>87</v>
      </c>
      <c r="AV439" s="13" t="s">
        <v>87</v>
      </c>
      <c r="AW439" s="13" t="s">
        <v>36</v>
      </c>
      <c r="AX439" s="13" t="s">
        <v>80</v>
      </c>
      <c r="AY439" s="237" t="s">
        <v>116</v>
      </c>
    </row>
    <row r="440" s="13" customFormat="1">
      <c r="A440" s="13"/>
      <c r="B440" s="226"/>
      <c r="C440" s="227"/>
      <c r="D440" s="228" t="s">
        <v>124</v>
      </c>
      <c r="E440" s="229" t="s">
        <v>1</v>
      </c>
      <c r="F440" s="230" t="s">
        <v>602</v>
      </c>
      <c r="G440" s="227"/>
      <c r="H440" s="231">
        <v>0.88600000000000001</v>
      </c>
      <c r="I440" s="232"/>
      <c r="J440" s="227"/>
      <c r="K440" s="227"/>
      <c r="L440" s="233"/>
      <c r="M440" s="234"/>
      <c r="N440" s="235"/>
      <c r="O440" s="235"/>
      <c r="P440" s="235"/>
      <c r="Q440" s="235"/>
      <c r="R440" s="235"/>
      <c r="S440" s="235"/>
      <c r="T440" s="23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7" t="s">
        <v>124</v>
      </c>
      <c r="AU440" s="237" t="s">
        <v>87</v>
      </c>
      <c r="AV440" s="13" t="s">
        <v>87</v>
      </c>
      <c r="AW440" s="13" t="s">
        <v>36</v>
      </c>
      <c r="AX440" s="13" t="s">
        <v>80</v>
      </c>
      <c r="AY440" s="237" t="s">
        <v>116</v>
      </c>
    </row>
    <row r="441" s="13" customFormat="1">
      <c r="A441" s="13"/>
      <c r="B441" s="226"/>
      <c r="C441" s="227"/>
      <c r="D441" s="228" t="s">
        <v>124</v>
      </c>
      <c r="E441" s="229" t="s">
        <v>1</v>
      </c>
      <c r="F441" s="230" t="s">
        <v>603</v>
      </c>
      <c r="G441" s="227"/>
      <c r="H441" s="231">
        <v>1.2050000000000001</v>
      </c>
      <c r="I441" s="232"/>
      <c r="J441" s="227"/>
      <c r="K441" s="227"/>
      <c r="L441" s="233"/>
      <c r="M441" s="234"/>
      <c r="N441" s="235"/>
      <c r="O441" s="235"/>
      <c r="P441" s="235"/>
      <c r="Q441" s="235"/>
      <c r="R441" s="235"/>
      <c r="S441" s="235"/>
      <c r="T441" s="23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7" t="s">
        <v>124</v>
      </c>
      <c r="AU441" s="237" t="s">
        <v>87</v>
      </c>
      <c r="AV441" s="13" t="s">
        <v>87</v>
      </c>
      <c r="AW441" s="13" t="s">
        <v>36</v>
      </c>
      <c r="AX441" s="13" t="s">
        <v>80</v>
      </c>
      <c r="AY441" s="237" t="s">
        <v>116</v>
      </c>
    </row>
    <row r="442" s="13" customFormat="1">
      <c r="A442" s="13"/>
      <c r="B442" s="226"/>
      <c r="C442" s="227"/>
      <c r="D442" s="228" t="s">
        <v>124</v>
      </c>
      <c r="E442" s="229" t="s">
        <v>1</v>
      </c>
      <c r="F442" s="230" t="s">
        <v>604</v>
      </c>
      <c r="G442" s="227"/>
      <c r="H442" s="231">
        <v>0.47599999999999998</v>
      </c>
      <c r="I442" s="232"/>
      <c r="J442" s="227"/>
      <c r="K442" s="227"/>
      <c r="L442" s="233"/>
      <c r="M442" s="234"/>
      <c r="N442" s="235"/>
      <c r="O442" s="235"/>
      <c r="P442" s="235"/>
      <c r="Q442" s="235"/>
      <c r="R442" s="235"/>
      <c r="S442" s="235"/>
      <c r="T442" s="23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7" t="s">
        <v>124</v>
      </c>
      <c r="AU442" s="237" t="s">
        <v>87</v>
      </c>
      <c r="AV442" s="13" t="s">
        <v>87</v>
      </c>
      <c r="AW442" s="13" t="s">
        <v>36</v>
      </c>
      <c r="AX442" s="13" t="s">
        <v>80</v>
      </c>
      <c r="AY442" s="237" t="s">
        <v>116</v>
      </c>
    </row>
    <row r="443" s="13" customFormat="1">
      <c r="A443" s="13"/>
      <c r="B443" s="226"/>
      <c r="C443" s="227"/>
      <c r="D443" s="228" t="s">
        <v>124</v>
      </c>
      <c r="E443" s="229" t="s">
        <v>1</v>
      </c>
      <c r="F443" s="230" t="s">
        <v>605</v>
      </c>
      <c r="G443" s="227"/>
      <c r="H443" s="231">
        <v>0.52500000000000002</v>
      </c>
      <c r="I443" s="232"/>
      <c r="J443" s="227"/>
      <c r="K443" s="227"/>
      <c r="L443" s="233"/>
      <c r="M443" s="234"/>
      <c r="N443" s="235"/>
      <c r="O443" s="235"/>
      <c r="P443" s="235"/>
      <c r="Q443" s="235"/>
      <c r="R443" s="235"/>
      <c r="S443" s="235"/>
      <c r="T443" s="23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7" t="s">
        <v>124</v>
      </c>
      <c r="AU443" s="237" t="s">
        <v>87</v>
      </c>
      <c r="AV443" s="13" t="s">
        <v>87</v>
      </c>
      <c r="AW443" s="13" t="s">
        <v>36</v>
      </c>
      <c r="AX443" s="13" t="s">
        <v>80</v>
      </c>
      <c r="AY443" s="237" t="s">
        <v>116</v>
      </c>
    </row>
    <row r="444" s="13" customFormat="1">
      <c r="A444" s="13"/>
      <c r="B444" s="226"/>
      <c r="C444" s="227"/>
      <c r="D444" s="228" t="s">
        <v>124</v>
      </c>
      <c r="E444" s="229" t="s">
        <v>1</v>
      </c>
      <c r="F444" s="230" t="s">
        <v>606</v>
      </c>
      <c r="G444" s="227"/>
      <c r="H444" s="231">
        <v>0.81999999999999995</v>
      </c>
      <c r="I444" s="232"/>
      <c r="J444" s="227"/>
      <c r="K444" s="227"/>
      <c r="L444" s="233"/>
      <c r="M444" s="234"/>
      <c r="N444" s="235"/>
      <c r="O444" s="235"/>
      <c r="P444" s="235"/>
      <c r="Q444" s="235"/>
      <c r="R444" s="235"/>
      <c r="S444" s="235"/>
      <c r="T444" s="23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7" t="s">
        <v>124</v>
      </c>
      <c r="AU444" s="237" t="s">
        <v>87</v>
      </c>
      <c r="AV444" s="13" t="s">
        <v>87</v>
      </c>
      <c r="AW444" s="13" t="s">
        <v>36</v>
      </c>
      <c r="AX444" s="13" t="s">
        <v>80</v>
      </c>
      <c r="AY444" s="237" t="s">
        <v>116</v>
      </c>
    </row>
    <row r="445" s="13" customFormat="1">
      <c r="A445" s="13"/>
      <c r="B445" s="226"/>
      <c r="C445" s="227"/>
      <c r="D445" s="228" t="s">
        <v>124</v>
      </c>
      <c r="E445" s="229" t="s">
        <v>1</v>
      </c>
      <c r="F445" s="230" t="s">
        <v>607</v>
      </c>
      <c r="G445" s="227"/>
      <c r="H445" s="231">
        <v>1.3859999999999999</v>
      </c>
      <c r="I445" s="232"/>
      <c r="J445" s="227"/>
      <c r="K445" s="227"/>
      <c r="L445" s="233"/>
      <c r="M445" s="234"/>
      <c r="N445" s="235"/>
      <c r="O445" s="235"/>
      <c r="P445" s="235"/>
      <c r="Q445" s="235"/>
      <c r="R445" s="235"/>
      <c r="S445" s="235"/>
      <c r="T445" s="23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7" t="s">
        <v>124</v>
      </c>
      <c r="AU445" s="237" t="s">
        <v>87</v>
      </c>
      <c r="AV445" s="13" t="s">
        <v>87</v>
      </c>
      <c r="AW445" s="13" t="s">
        <v>36</v>
      </c>
      <c r="AX445" s="13" t="s">
        <v>80</v>
      </c>
      <c r="AY445" s="237" t="s">
        <v>116</v>
      </c>
    </row>
    <row r="446" s="13" customFormat="1">
      <c r="A446" s="13"/>
      <c r="B446" s="226"/>
      <c r="C446" s="227"/>
      <c r="D446" s="228" t="s">
        <v>124</v>
      </c>
      <c r="E446" s="229" t="s">
        <v>1</v>
      </c>
      <c r="F446" s="230" t="s">
        <v>608</v>
      </c>
      <c r="G446" s="227"/>
      <c r="H446" s="231">
        <v>0.65600000000000003</v>
      </c>
      <c r="I446" s="232"/>
      <c r="J446" s="227"/>
      <c r="K446" s="227"/>
      <c r="L446" s="233"/>
      <c r="M446" s="234"/>
      <c r="N446" s="235"/>
      <c r="O446" s="235"/>
      <c r="P446" s="235"/>
      <c r="Q446" s="235"/>
      <c r="R446" s="235"/>
      <c r="S446" s="235"/>
      <c r="T446" s="23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7" t="s">
        <v>124</v>
      </c>
      <c r="AU446" s="237" t="s">
        <v>87</v>
      </c>
      <c r="AV446" s="13" t="s">
        <v>87</v>
      </c>
      <c r="AW446" s="13" t="s">
        <v>36</v>
      </c>
      <c r="AX446" s="13" t="s">
        <v>80</v>
      </c>
      <c r="AY446" s="237" t="s">
        <v>116</v>
      </c>
    </row>
    <row r="447" s="15" customFormat="1">
      <c r="A447" s="15"/>
      <c r="B447" s="248"/>
      <c r="C447" s="249"/>
      <c r="D447" s="228" t="s">
        <v>124</v>
      </c>
      <c r="E447" s="250" t="s">
        <v>1</v>
      </c>
      <c r="F447" s="251" t="s">
        <v>194</v>
      </c>
      <c r="G447" s="249"/>
      <c r="H447" s="252">
        <v>25.239999999999991</v>
      </c>
      <c r="I447" s="253"/>
      <c r="J447" s="249"/>
      <c r="K447" s="249"/>
      <c r="L447" s="254"/>
      <c r="M447" s="255"/>
      <c r="N447" s="256"/>
      <c r="O447" s="256"/>
      <c r="P447" s="256"/>
      <c r="Q447" s="256"/>
      <c r="R447" s="256"/>
      <c r="S447" s="256"/>
      <c r="T447" s="25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8" t="s">
        <v>124</v>
      </c>
      <c r="AU447" s="258" t="s">
        <v>87</v>
      </c>
      <c r="AV447" s="15" t="s">
        <v>122</v>
      </c>
      <c r="AW447" s="15" t="s">
        <v>36</v>
      </c>
      <c r="AX447" s="15" t="s">
        <v>85</v>
      </c>
      <c r="AY447" s="258" t="s">
        <v>116</v>
      </c>
    </row>
    <row r="448" s="12" customFormat="1" ht="22.8" customHeight="1">
      <c r="A448" s="12"/>
      <c r="B448" s="196"/>
      <c r="C448" s="197"/>
      <c r="D448" s="198" t="s">
        <v>79</v>
      </c>
      <c r="E448" s="210" t="s">
        <v>609</v>
      </c>
      <c r="F448" s="210" t="s">
        <v>610</v>
      </c>
      <c r="G448" s="197"/>
      <c r="H448" s="197"/>
      <c r="I448" s="200"/>
      <c r="J448" s="211">
        <f>BK448</f>
        <v>0</v>
      </c>
      <c r="K448" s="197"/>
      <c r="L448" s="202"/>
      <c r="M448" s="203"/>
      <c r="N448" s="204"/>
      <c r="O448" s="204"/>
      <c r="P448" s="205">
        <f>SUM(P449:P460)</f>
        <v>0</v>
      </c>
      <c r="Q448" s="204"/>
      <c r="R448" s="205">
        <f>SUM(R449:R460)</f>
        <v>0</v>
      </c>
      <c r="S448" s="204"/>
      <c r="T448" s="206">
        <f>SUM(T449:T460)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07" t="s">
        <v>85</v>
      </c>
      <c r="AT448" s="208" t="s">
        <v>79</v>
      </c>
      <c r="AU448" s="208" t="s">
        <v>85</v>
      </c>
      <c r="AY448" s="207" t="s">
        <v>116</v>
      </c>
      <c r="BK448" s="209">
        <f>SUM(BK449:BK460)</f>
        <v>0</v>
      </c>
    </row>
    <row r="449" s="2" customFormat="1" ht="49.05" customHeight="1">
      <c r="A449" s="38"/>
      <c r="B449" s="39"/>
      <c r="C449" s="212" t="s">
        <v>611</v>
      </c>
      <c r="D449" s="212" t="s">
        <v>118</v>
      </c>
      <c r="E449" s="213" t="s">
        <v>612</v>
      </c>
      <c r="F449" s="214" t="s">
        <v>613</v>
      </c>
      <c r="G449" s="215" t="s">
        <v>375</v>
      </c>
      <c r="H449" s="216">
        <v>1.3460000000000001</v>
      </c>
      <c r="I449" s="217"/>
      <c r="J449" s="218">
        <f>ROUND(I449*H449,2)</f>
        <v>0</v>
      </c>
      <c r="K449" s="219"/>
      <c r="L449" s="44"/>
      <c r="M449" s="220" t="s">
        <v>1</v>
      </c>
      <c r="N449" s="221" t="s">
        <v>45</v>
      </c>
      <c r="O449" s="91"/>
      <c r="P449" s="222">
        <f>O449*H449</f>
        <v>0</v>
      </c>
      <c r="Q449" s="222">
        <v>0</v>
      </c>
      <c r="R449" s="222">
        <f>Q449*H449</f>
        <v>0</v>
      </c>
      <c r="S449" s="222">
        <v>0</v>
      </c>
      <c r="T449" s="223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4" t="s">
        <v>122</v>
      </c>
      <c r="AT449" s="224" t="s">
        <v>118</v>
      </c>
      <c r="AU449" s="224" t="s">
        <v>87</v>
      </c>
      <c r="AY449" s="17" t="s">
        <v>116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7" t="s">
        <v>85</v>
      </c>
      <c r="BK449" s="225">
        <f>ROUND(I449*H449,2)</f>
        <v>0</v>
      </c>
      <c r="BL449" s="17" t="s">
        <v>122</v>
      </c>
      <c r="BM449" s="224" t="s">
        <v>614</v>
      </c>
    </row>
    <row r="450" s="13" customFormat="1">
      <c r="A450" s="13"/>
      <c r="B450" s="226"/>
      <c r="C450" s="227"/>
      <c r="D450" s="228" t="s">
        <v>124</v>
      </c>
      <c r="E450" s="229" t="s">
        <v>1</v>
      </c>
      <c r="F450" s="230" t="s">
        <v>615</v>
      </c>
      <c r="G450" s="227"/>
      <c r="H450" s="231">
        <v>0.34599999999999997</v>
      </c>
      <c r="I450" s="232"/>
      <c r="J450" s="227"/>
      <c r="K450" s="227"/>
      <c r="L450" s="233"/>
      <c r="M450" s="234"/>
      <c r="N450" s="235"/>
      <c r="O450" s="235"/>
      <c r="P450" s="235"/>
      <c r="Q450" s="235"/>
      <c r="R450" s="235"/>
      <c r="S450" s="235"/>
      <c r="T450" s="23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7" t="s">
        <v>124</v>
      </c>
      <c r="AU450" s="237" t="s">
        <v>87</v>
      </c>
      <c r="AV450" s="13" t="s">
        <v>87</v>
      </c>
      <c r="AW450" s="13" t="s">
        <v>36</v>
      </c>
      <c r="AX450" s="13" t="s">
        <v>80</v>
      </c>
      <c r="AY450" s="237" t="s">
        <v>116</v>
      </c>
    </row>
    <row r="451" s="13" customFormat="1">
      <c r="A451" s="13"/>
      <c r="B451" s="226"/>
      <c r="C451" s="227"/>
      <c r="D451" s="228" t="s">
        <v>124</v>
      </c>
      <c r="E451" s="229" t="s">
        <v>1</v>
      </c>
      <c r="F451" s="230" t="s">
        <v>616</v>
      </c>
      <c r="G451" s="227"/>
      <c r="H451" s="231">
        <v>1</v>
      </c>
      <c r="I451" s="232"/>
      <c r="J451" s="227"/>
      <c r="K451" s="227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124</v>
      </c>
      <c r="AU451" s="237" t="s">
        <v>87</v>
      </c>
      <c r="AV451" s="13" t="s">
        <v>87</v>
      </c>
      <c r="AW451" s="13" t="s">
        <v>36</v>
      </c>
      <c r="AX451" s="13" t="s">
        <v>80</v>
      </c>
      <c r="AY451" s="237" t="s">
        <v>116</v>
      </c>
    </row>
    <row r="452" s="15" customFormat="1">
      <c r="A452" s="15"/>
      <c r="B452" s="248"/>
      <c r="C452" s="249"/>
      <c r="D452" s="228" t="s">
        <v>124</v>
      </c>
      <c r="E452" s="250" t="s">
        <v>1</v>
      </c>
      <c r="F452" s="251" t="s">
        <v>194</v>
      </c>
      <c r="G452" s="249"/>
      <c r="H452" s="252">
        <v>1.3460000000000001</v>
      </c>
      <c r="I452" s="253"/>
      <c r="J452" s="249"/>
      <c r="K452" s="249"/>
      <c r="L452" s="254"/>
      <c r="M452" s="255"/>
      <c r="N452" s="256"/>
      <c r="O452" s="256"/>
      <c r="P452" s="256"/>
      <c r="Q452" s="256"/>
      <c r="R452" s="256"/>
      <c r="S452" s="256"/>
      <c r="T452" s="257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8" t="s">
        <v>124</v>
      </c>
      <c r="AU452" s="258" t="s">
        <v>87</v>
      </c>
      <c r="AV452" s="15" t="s">
        <v>122</v>
      </c>
      <c r="AW452" s="15" t="s">
        <v>36</v>
      </c>
      <c r="AX452" s="15" t="s">
        <v>85</v>
      </c>
      <c r="AY452" s="258" t="s">
        <v>116</v>
      </c>
    </row>
    <row r="453" s="2" customFormat="1" ht="24.15" customHeight="1">
      <c r="A453" s="38"/>
      <c r="B453" s="39"/>
      <c r="C453" s="212" t="s">
        <v>617</v>
      </c>
      <c r="D453" s="212" t="s">
        <v>118</v>
      </c>
      <c r="E453" s="213" t="s">
        <v>618</v>
      </c>
      <c r="F453" s="214" t="s">
        <v>619</v>
      </c>
      <c r="G453" s="215" t="s">
        <v>375</v>
      </c>
      <c r="H453" s="216">
        <v>1.3460000000000001</v>
      </c>
      <c r="I453" s="217"/>
      <c r="J453" s="218">
        <f>ROUND(I453*H453,2)</f>
        <v>0</v>
      </c>
      <c r="K453" s="219"/>
      <c r="L453" s="44"/>
      <c r="M453" s="220" t="s">
        <v>1</v>
      </c>
      <c r="N453" s="221" t="s">
        <v>45</v>
      </c>
      <c r="O453" s="91"/>
      <c r="P453" s="222">
        <f>O453*H453</f>
        <v>0</v>
      </c>
      <c r="Q453" s="222">
        <v>0</v>
      </c>
      <c r="R453" s="222">
        <f>Q453*H453</f>
        <v>0</v>
      </c>
      <c r="S453" s="222">
        <v>0</v>
      </c>
      <c r="T453" s="223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4" t="s">
        <v>122</v>
      </c>
      <c r="AT453" s="224" t="s">
        <v>118</v>
      </c>
      <c r="AU453" s="224" t="s">
        <v>87</v>
      </c>
      <c r="AY453" s="17" t="s">
        <v>116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7" t="s">
        <v>85</v>
      </c>
      <c r="BK453" s="225">
        <f>ROUND(I453*H453,2)</f>
        <v>0</v>
      </c>
      <c r="BL453" s="17" t="s">
        <v>122</v>
      </c>
      <c r="BM453" s="224" t="s">
        <v>620</v>
      </c>
    </row>
    <row r="454" s="13" customFormat="1">
      <c r="A454" s="13"/>
      <c r="B454" s="226"/>
      <c r="C454" s="227"/>
      <c r="D454" s="228" t="s">
        <v>124</v>
      </c>
      <c r="E454" s="229" t="s">
        <v>1</v>
      </c>
      <c r="F454" s="230" t="s">
        <v>615</v>
      </c>
      <c r="G454" s="227"/>
      <c r="H454" s="231">
        <v>0.34599999999999997</v>
      </c>
      <c r="I454" s="232"/>
      <c r="J454" s="227"/>
      <c r="K454" s="227"/>
      <c r="L454" s="233"/>
      <c r="M454" s="234"/>
      <c r="N454" s="235"/>
      <c r="O454" s="235"/>
      <c r="P454" s="235"/>
      <c r="Q454" s="235"/>
      <c r="R454" s="235"/>
      <c r="S454" s="235"/>
      <c r="T454" s="23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7" t="s">
        <v>124</v>
      </c>
      <c r="AU454" s="237" t="s">
        <v>87</v>
      </c>
      <c r="AV454" s="13" t="s">
        <v>87</v>
      </c>
      <c r="AW454" s="13" t="s">
        <v>36</v>
      </c>
      <c r="AX454" s="13" t="s">
        <v>80</v>
      </c>
      <c r="AY454" s="237" t="s">
        <v>116</v>
      </c>
    </row>
    <row r="455" s="13" customFormat="1">
      <c r="A455" s="13"/>
      <c r="B455" s="226"/>
      <c r="C455" s="227"/>
      <c r="D455" s="228" t="s">
        <v>124</v>
      </c>
      <c r="E455" s="229" t="s">
        <v>1</v>
      </c>
      <c r="F455" s="230" t="s">
        <v>616</v>
      </c>
      <c r="G455" s="227"/>
      <c r="H455" s="231">
        <v>1</v>
      </c>
      <c r="I455" s="232"/>
      <c r="J455" s="227"/>
      <c r="K455" s="227"/>
      <c r="L455" s="233"/>
      <c r="M455" s="234"/>
      <c r="N455" s="235"/>
      <c r="O455" s="235"/>
      <c r="P455" s="235"/>
      <c r="Q455" s="235"/>
      <c r="R455" s="235"/>
      <c r="S455" s="235"/>
      <c r="T455" s="23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7" t="s">
        <v>124</v>
      </c>
      <c r="AU455" s="237" t="s">
        <v>87</v>
      </c>
      <c r="AV455" s="13" t="s">
        <v>87</v>
      </c>
      <c r="AW455" s="13" t="s">
        <v>36</v>
      </c>
      <c r="AX455" s="13" t="s">
        <v>80</v>
      </c>
      <c r="AY455" s="237" t="s">
        <v>116</v>
      </c>
    </row>
    <row r="456" s="15" customFormat="1">
      <c r="A456" s="15"/>
      <c r="B456" s="248"/>
      <c r="C456" s="249"/>
      <c r="D456" s="228" t="s">
        <v>124</v>
      </c>
      <c r="E456" s="250" t="s">
        <v>1</v>
      </c>
      <c r="F456" s="251" t="s">
        <v>194</v>
      </c>
      <c r="G456" s="249"/>
      <c r="H456" s="252">
        <v>1.3460000000000001</v>
      </c>
      <c r="I456" s="253"/>
      <c r="J456" s="249"/>
      <c r="K456" s="249"/>
      <c r="L456" s="254"/>
      <c r="M456" s="255"/>
      <c r="N456" s="256"/>
      <c r="O456" s="256"/>
      <c r="P456" s="256"/>
      <c r="Q456" s="256"/>
      <c r="R456" s="256"/>
      <c r="S456" s="256"/>
      <c r="T456" s="257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58" t="s">
        <v>124</v>
      </c>
      <c r="AU456" s="258" t="s">
        <v>87</v>
      </c>
      <c r="AV456" s="15" t="s">
        <v>122</v>
      </c>
      <c r="AW456" s="15" t="s">
        <v>36</v>
      </c>
      <c r="AX456" s="15" t="s">
        <v>85</v>
      </c>
      <c r="AY456" s="258" t="s">
        <v>116</v>
      </c>
    </row>
    <row r="457" s="2" customFormat="1" ht="24.15" customHeight="1">
      <c r="A457" s="38"/>
      <c r="B457" s="39"/>
      <c r="C457" s="212" t="s">
        <v>621</v>
      </c>
      <c r="D457" s="212" t="s">
        <v>118</v>
      </c>
      <c r="E457" s="213" t="s">
        <v>622</v>
      </c>
      <c r="F457" s="214" t="s">
        <v>623</v>
      </c>
      <c r="G457" s="215" t="s">
        <v>375</v>
      </c>
      <c r="H457" s="216">
        <v>48.456000000000003</v>
      </c>
      <c r="I457" s="217"/>
      <c r="J457" s="218">
        <f>ROUND(I457*H457,2)</f>
        <v>0</v>
      </c>
      <c r="K457" s="219"/>
      <c r="L457" s="44"/>
      <c r="M457" s="220" t="s">
        <v>1</v>
      </c>
      <c r="N457" s="221" t="s">
        <v>45</v>
      </c>
      <c r="O457" s="91"/>
      <c r="P457" s="222">
        <f>O457*H457</f>
        <v>0</v>
      </c>
      <c r="Q457" s="222">
        <v>0</v>
      </c>
      <c r="R457" s="222">
        <f>Q457*H457</f>
        <v>0</v>
      </c>
      <c r="S457" s="222">
        <v>0</v>
      </c>
      <c r="T457" s="223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4" t="s">
        <v>122</v>
      </c>
      <c r="AT457" s="224" t="s">
        <v>118</v>
      </c>
      <c r="AU457" s="224" t="s">
        <v>87</v>
      </c>
      <c r="AY457" s="17" t="s">
        <v>116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7" t="s">
        <v>85</v>
      </c>
      <c r="BK457" s="225">
        <f>ROUND(I457*H457,2)</f>
        <v>0</v>
      </c>
      <c r="BL457" s="17" t="s">
        <v>122</v>
      </c>
      <c r="BM457" s="224" t="s">
        <v>624</v>
      </c>
    </row>
    <row r="458" s="13" customFormat="1">
      <c r="A458" s="13"/>
      <c r="B458" s="226"/>
      <c r="C458" s="227"/>
      <c r="D458" s="228" t="s">
        <v>124</v>
      </c>
      <c r="E458" s="229" t="s">
        <v>1</v>
      </c>
      <c r="F458" s="230" t="s">
        <v>625</v>
      </c>
      <c r="G458" s="227"/>
      <c r="H458" s="231">
        <v>48.456000000000003</v>
      </c>
      <c r="I458" s="232"/>
      <c r="J458" s="227"/>
      <c r="K458" s="227"/>
      <c r="L458" s="233"/>
      <c r="M458" s="234"/>
      <c r="N458" s="235"/>
      <c r="O458" s="235"/>
      <c r="P458" s="235"/>
      <c r="Q458" s="235"/>
      <c r="R458" s="235"/>
      <c r="S458" s="235"/>
      <c r="T458" s="23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7" t="s">
        <v>124</v>
      </c>
      <c r="AU458" s="237" t="s">
        <v>87</v>
      </c>
      <c r="AV458" s="13" t="s">
        <v>87</v>
      </c>
      <c r="AW458" s="13" t="s">
        <v>36</v>
      </c>
      <c r="AX458" s="13" t="s">
        <v>85</v>
      </c>
      <c r="AY458" s="237" t="s">
        <v>116</v>
      </c>
    </row>
    <row r="459" s="2" customFormat="1" ht="21.75" customHeight="1">
      <c r="A459" s="38"/>
      <c r="B459" s="39"/>
      <c r="C459" s="212" t="s">
        <v>626</v>
      </c>
      <c r="D459" s="212" t="s">
        <v>118</v>
      </c>
      <c r="E459" s="213" t="s">
        <v>627</v>
      </c>
      <c r="F459" s="214" t="s">
        <v>628</v>
      </c>
      <c r="G459" s="215" t="s">
        <v>375</v>
      </c>
      <c r="H459" s="216">
        <v>1</v>
      </c>
      <c r="I459" s="217"/>
      <c r="J459" s="218">
        <f>ROUND(I459*H459,2)</f>
        <v>0</v>
      </c>
      <c r="K459" s="219"/>
      <c r="L459" s="44"/>
      <c r="M459" s="220" t="s">
        <v>1</v>
      </c>
      <c r="N459" s="221" t="s">
        <v>45</v>
      </c>
      <c r="O459" s="91"/>
      <c r="P459" s="222">
        <f>O459*H459</f>
        <v>0</v>
      </c>
      <c r="Q459" s="222">
        <v>0</v>
      </c>
      <c r="R459" s="222">
        <f>Q459*H459</f>
        <v>0</v>
      </c>
      <c r="S459" s="222">
        <v>0</v>
      </c>
      <c r="T459" s="223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4" t="s">
        <v>122</v>
      </c>
      <c r="AT459" s="224" t="s">
        <v>118</v>
      </c>
      <c r="AU459" s="224" t="s">
        <v>87</v>
      </c>
      <c r="AY459" s="17" t="s">
        <v>116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7" t="s">
        <v>85</v>
      </c>
      <c r="BK459" s="225">
        <f>ROUND(I459*H459,2)</f>
        <v>0</v>
      </c>
      <c r="BL459" s="17" t="s">
        <v>122</v>
      </c>
      <c r="BM459" s="224" t="s">
        <v>629</v>
      </c>
    </row>
    <row r="460" s="13" customFormat="1">
      <c r="A460" s="13"/>
      <c r="B460" s="226"/>
      <c r="C460" s="227"/>
      <c r="D460" s="228" t="s">
        <v>124</v>
      </c>
      <c r="E460" s="229" t="s">
        <v>1</v>
      </c>
      <c r="F460" s="230" t="s">
        <v>616</v>
      </c>
      <c r="G460" s="227"/>
      <c r="H460" s="231">
        <v>1</v>
      </c>
      <c r="I460" s="232"/>
      <c r="J460" s="227"/>
      <c r="K460" s="227"/>
      <c r="L460" s="233"/>
      <c r="M460" s="234"/>
      <c r="N460" s="235"/>
      <c r="O460" s="235"/>
      <c r="P460" s="235"/>
      <c r="Q460" s="235"/>
      <c r="R460" s="235"/>
      <c r="S460" s="235"/>
      <c r="T460" s="23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7" t="s">
        <v>124</v>
      </c>
      <c r="AU460" s="237" t="s">
        <v>87</v>
      </c>
      <c r="AV460" s="13" t="s">
        <v>87</v>
      </c>
      <c r="AW460" s="13" t="s">
        <v>36</v>
      </c>
      <c r="AX460" s="13" t="s">
        <v>85</v>
      </c>
      <c r="AY460" s="237" t="s">
        <v>116</v>
      </c>
    </row>
    <row r="461" s="12" customFormat="1" ht="22.8" customHeight="1">
      <c r="A461" s="12"/>
      <c r="B461" s="196"/>
      <c r="C461" s="197"/>
      <c r="D461" s="198" t="s">
        <v>79</v>
      </c>
      <c r="E461" s="210" t="s">
        <v>630</v>
      </c>
      <c r="F461" s="210" t="s">
        <v>631</v>
      </c>
      <c r="G461" s="197"/>
      <c r="H461" s="197"/>
      <c r="I461" s="200"/>
      <c r="J461" s="211">
        <f>BK461</f>
        <v>0</v>
      </c>
      <c r="K461" s="197"/>
      <c r="L461" s="202"/>
      <c r="M461" s="203"/>
      <c r="N461" s="204"/>
      <c r="O461" s="204"/>
      <c r="P461" s="205">
        <f>P462</f>
        <v>0</v>
      </c>
      <c r="Q461" s="204"/>
      <c r="R461" s="205">
        <f>R462</f>
        <v>0</v>
      </c>
      <c r="S461" s="204"/>
      <c r="T461" s="206">
        <f>T462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07" t="s">
        <v>85</v>
      </c>
      <c r="AT461" s="208" t="s">
        <v>79</v>
      </c>
      <c r="AU461" s="208" t="s">
        <v>85</v>
      </c>
      <c r="AY461" s="207" t="s">
        <v>116</v>
      </c>
      <c r="BK461" s="209">
        <f>BK462</f>
        <v>0</v>
      </c>
    </row>
    <row r="462" s="2" customFormat="1" ht="16.5" customHeight="1">
      <c r="A462" s="38"/>
      <c r="B462" s="39"/>
      <c r="C462" s="212" t="s">
        <v>632</v>
      </c>
      <c r="D462" s="212" t="s">
        <v>118</v>
      </c>
      <c r="E462" s="213" t="s">
        <v>633</v>
      </c>
      <c r="F462" s="214" t="s">
        <v>634</v>
      </c>
      <c r="G462" s="215" t="s">
        <v>375</v>
      </c>
      <c r="H462" s="216">
        <v>1530.614</v>
      </c>
      <c r="I462" s="217"/>
      <c r="J462" s="218">
        <f>ROUND(I462*H462,2)</f>
        <v>0</v>
      </c>
      <c r="K462" s="219"/>
      <c r="L462" s="44"/>
      <c r="M462" s="220" t="s">
        <v>1</v>
      </c>
      <c r="N462" s="221" t="s">
        <v>45</v>
      </c>
      <c r="O462" s="91"/>
      <c r="P462" s="222">
        <f>O462*H462</f>
        <v>0</v>
      </c>
      <c r="Q462" s="222">
        <v>0</v>
      </c>
      <c r="R462" s="222">
        <f>Q462*H462</f>
        <v>0</v>
      </c>
      <c r="S462" s="222">
        <v>0</v>
      </c>
      <c r="T462" s="223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4" t="s">
        <v>122</v>
      </c>
      <c r="AT462" s="224" t="s">
        <v>118</v>
      </c>
      <c r="AU462" s="224" t="s">
        <v>87</v>
      </c>
      <c r="AY462" s="17" t="s">
        <v>116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7" t="s">
        <v>85</v>
      </c>
      <c r="BK462" s="225">
        <f>ROUND(I462*H462,2)</f>
        <v>0</v>
      </c>
      <c r="BL462" s="17" t="s">
        <v>122</v>
      </c>
      <c r="BM462" s="224" t="s">
        <v>635</v>
      </c>
    </row>
    <row r="463" s="12" customFormat="1" ht="25.92" customHeight="1">
      <c r="A463" s="12"/>
      <c r="B463" s="196"/>
      <c r="C463" s="197"/>
      <c r="D463" s="198" t="s">
        <v>79</v>
      </c>
      <c r="E463" s="199" t="s">
        <v>636</v>
      </c>
      <c r="F463" s="199" t="s">
        <v>637</v>
      </c>
      <c r="G463" s="197"/>
      <c r="H463" s="197"/>
      <c r="I463" s="200"/>
      <c r="J463" s="201">
        <f>BK463</f>
        <v>0</v>
      </c>
      <c r="K463" s="197"/>
      <c r="L463" s="202"/>
      <c r="M463" s="203"/>
      <c r="N463" s="204"/>
      <c r="O463" s="204"/>
      <c r="P463" s="205">
        <f>P464+SUM(P465:P515)</f>
        <v>0</v>
      </c>
      <c r="Q463" s="204"/>
      <c r="R463" s="205">
        <f>R464+SUM(R465:R515)</f>
        <v>0</v>
      </c>
      <c r="S463" s="204"/>
      <c r="T463" s="206">
        <f>T464+SUM(T465:T515)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07" t="s">
        <v>137</v>
      </c>
      <c r="AT463" s="208" t="s">
        <v>79</v>
      </c>
      <c r="AU463" s="208" t="s">
        <v>80</v>
      </c>
      <c r="AY463" s="207" t="s">
        <v>116</v>
      </c>
      <c r="BK463" s="209">
        <f>BK464+SUM(BK465:BK515)</f>
        <v>0</v>
      </c>
    </row>
    <row r="464" s="2" customFormat="1" ht="24.15" customHeight="1">
      <c r="A464" s="38"/>
      <c r="B464" s="39"/>
      <c r="C464" s="212" t="s">
        <v>638</v>
      </c>
      <c r="D464" s="212" t="s">
        <v>118</v>
      </c>
      <c r="E464" s="213" t="s">
        <v>639</v>
      </c>
      <c r="F464" s="214" t="s">
        <v>640</v>
      </c>
      <c r="G464" s="215" t="s">
        <v>182</v>
      </c>
      <c r="H464" s="216">
        <v>1</v>
      </c>
      <c r="I464" s="217"/>
      <c r="J464" s="218">
        <f>ROUND(I464*H464,2)</f>
        <v>0</v>
      </c>
      <c r="K464" s="219"/>
      <c r="L464" s="44"/>
      <c r="M464" s="220" t="s">
        <v>1</v>
      </c>
      <c r="N464" s="221" t="s">
        <v>45</v>
      </c>
      <c r="O464" s="91"/>
      <c r="P464" s="222">
        <f>O464*H464</f>
        <v>0</v>
      </c>
      <c r="Q464" s="222">
        <v>0</v>
      </c>
      <c r="R464" s="222">
        <f>Q464*H464</f>
        <v>0</v>
      </c>
      <c r="S464" s="222">
        <v>0</v>
      </c>
      <c r="T464" s="223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4" t="s">
        <v>641</v>
      </c>
      <c r="AT464" s="224" t="s">
        <v>118</v>
      </c>
      <c r="AU464" s="224" t="s">
        <v>85</v>
      </c>
      <c r="AY464" s="17" t="s">
        <v>116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7" t="s">
        <v>85</v>
      </c>
      <c r="BK464" s="225">
        <f>ROUND(I464*H464,2)</f>
        <v>0</v>
      </c>
      <c r="BL464" s="17" t="s">
        <v>641</v>
      </c>
      <c r="BM464" s="224" t="s">
        <v>642</v>
      </c>
    </row>
    <row r="465" s="13" customFormat="1">
      <c r="A465" s="13"/>
      <c r="B465" s="226"/>
      <c r="C465" s="227"/>
      <c r="D465" s="228" t="s">
        <v>124</v>
      </c>
      <c r="E465" s="229" t="s">
        <v>1</v>
      </c>
      <c r="F465" s="230" t="s">
        <v>85</v>
      </c>
      <c r="G465" s="227"/>
      <c r="H465" s="231">
        <v>1</v>
      </c>
      <c r="I465" s="232"/>
      <c r="J465" s="227"/>
      <c r="K465" s="227"/>
      <c r="L465" s="233"/>
      <c r="M465" s="234"/>
      <c r="N465" s="235"/>
      <c r="O465" s="235"/>
      <c r="P465" s="235"/>
      <c r="Q465" s="235"/>
      <c r="R465" s="235"/>
      <c r="S465" s="235"/>
      <c r="T465" s="23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7" t="s">
        <v>124</v>
      </c>
      <c r="AU465" s="237" t="s">
        <v>85</v>
      </c>
      <c r="AV465" s="13" t="s">
        <v>87</v>
      </c>
      <c r="AW465" s="13" t="s">
        <v>36</v>
      </c>
      <c r="AX465" s="13" t="s">
        <v>85</v>
      </c>
      <c r="AY465" s="237" t="s">
        <v>116</v>
      </c>
    </row>
    <row r="466" s="14" customFormat="1">
      <c r="A466" s="14"/>
      <c r="B466" s="238"/>
      <c r="C466" s="239"/>
      <c r="D466" s="228" t="s">
        <v>124</v>
      </c>
      <c r="E466" s="240" t="s">
        <v>1</v>
      </c>
      <c r="F466" s="241" t="s">
        <v>643</v>
      </c>
      <c r="G466" s="239"/>
      <c r="H466" s="240" t="s">
        <v>1</v>
      </c>
      <c r="I466" s="242"/>
      <c r="J466" s="239"/>
      <c r="K466" s="239"/>
      <c r="L466" s="243"/>
      <c r="M466" s="244"/>
      <c r="N466" s="245"/>
      <c r="O466" s="245"/>
      <c r="P466" s="245"/>
      <c r="Q466" s="245"/>
      <c r="R466" s="245"/>
      <c r="S466" s="245"/>
      <c r="T466" s="24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7" t="s">
        <v>124</v>
      </c>
      <c r="AU466" s="247" t="s">
        <v>85</v>
      </c>
      <c r="AV466" s="14" t="s">
        <v>85</v>
      </c>
      <c r="AW466" s="14" t="s">
        <v>36</v>
      </c>
      <c r="AX466" s="14" t="s">
        <v>80</v>
      </c>
      <c r="AY466" s="247" t="s">
        <v>116</v>
      </c>
    </row>
    <row r="467" s="14" customFormat="1">
      <c r="A467" s="14"/>
      <c r="B467" s="238"/>
      <c r="C467" s="239"/>
      <c r="D467" s="228" t="s">
        <v>124</v>
      </c>
      <c r="E467" s="240" t="s">
        <v>1</v>
      </c>
      <c r="F467" s="241" t="s">
        <v>644</v>
      </c>
      <c r="G467" s="239"/>
      <c r="H467" s="240" t="s">
        <v>1</v>
      </c>
      <c r="I467" s="242"/>
      <c r="J467" s="239"/>
      <c r="K467" s="239"/>
      <c r="L467" s="243"/>
      <c r="M467" s="244"/>
      <c r="N467" s="245"/>
      <c r="O467" s="245"/>
      <c r="P467" s="245"/>
      <c r="Q467" s="245"/>
      <c r="R467" s="245"/>
      <c r="S467" s="245"/>
      <c r="T467" s="24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7" t="s">
        <v>124</v>
      </c>
      <c r="AU467" s="247" t="s">
        <v>85</v>
      </c>
      <c r="AV467" s="14" t="s">
        <v>85</v>
      </c>
      <c r="AW467" s="14" t="s">
        <v>36</v>
      </c>
      <c r="AX467" s="14" t="s">
        <v>80</v>
      </c>
      <c r="AY467" s="247" t="s">
        <v>116</v>
      </c>
    </row>
    <row r="468" s="14" customFormat="1">
      <c r="A468" s="14"/>
      <c r="B468" s="238"/>
      <c r="C468" s="239"/>
      <c r="D468" s="228" t="s">
        <v>124</v>
      </c>
      <c r="E468" s="240" t="s">
        <v>1</v>
      </c>
      <c r="F468" s="241" t="s">
        <v>645</v>
      </c>
      <c r="G468" s="239"/>
      <c r="H468" s="240" t="s">
        <v>1</v>
      </c>
      <c r="I468" s="242"/>
      <c r="J468" s="239"/>
      <c r="K468" s="239"/>
      <c r="L468" s="243"/>
      <c r="M468" s="244"/>
      <c r="N468" s="245"/>
      <c r="O468" s="245"/>
      <c r="P468" s="245"/>
      <c r="Q468" s="245"/>
      <c r="R468" s="245"/>
      <c r="S468" s="245"/>
      <c r="T468" s="24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7" t="s">
        <v>124</v>
      </c>
      <c r="AU468" s="247" t="s">
        <v>85</v>
      </c>
      <c r="AV468" s="14" t="s">
        <v>85</v>
      </c>
      <c r="AW468" s="14" t="s">
        <v>36</v>
      </c>
      <c r="AX468" s="14" t="s">
        <v>80</v>
      </c>
      <c r="AY468" s="247" t="s">
        <v>116</v>
      </c>
    </row>
    <row r="469" s="14" customFormat="1">
      <c r="A469" s="14"/>
      <c r="B469" s="238"/>
      <c r="C469" s="239"/>
      <c r="D469" s="228" t="s">
        <v>124</v>
      </c>
      <c r="E469" s="240" t="s">
        <v>1</v>
      </c>
      <c r="F469" s="241" t="s">
        <v>646</v>
      </c>
      <c r="G469" s="239"/>
      <c r="H469" s="240" t="s">
        <v>1</v>
      </c>
      <c r="I469" s="242"/>
      <c r="J469" s="239"/>
      <c r="K469" s="239"/>
      <c r="L469" s="243"/>
      <c r="M469" s="244"/>
      <c r="N469" s="245"/>
      <c r="O469" s="245"/>
      <c r="P469" s="245"/>
      <c r="Q469" s="245"/>
      <c r="R469" s="245"/>
      <c r="S469" s="245"/>
      <c r="T469" s="24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7" t="s">
        <v>124</v>
      </c>
      <c r="AU469" s="247" t="s">
        <v>85</v>
      </c>
      <c r="AV469" s="14" t="s">
        <v>85</v>
      </c>
      <c r="AW469" s="14" t="s">
        <v>36</v>
      </c>
      <c r="AX469" s="14" t="s">
        <v>80</v>
      </c>
      <c r="AY469" s="247" t="s">
        <v>116</v>
      </c>
    </row>
    <row r="470" s="14" customFormat="1">
      <c r="A470" s="14"/>
      <c r="B470" s="238"/>
      <c r="C470" s="239"/>
      <c r="D470" s="228" t="s">
        <v>124</v>
      </c>
      <c r="E470" s="240" t="s">
        <v>1</v>
      </c>
      <c r="F470" s="241" t="s">
        <v>647</v>
      </c>
      <c r="G470" s="239"/>
      <c r="H470" s="240" t="s">
        <v>1</v>
      </c>
      <c r="I470" s="242"/>
      <c r="J470" s="239"/>
      <c r="K470" s="239"/>
      <c r="L470" s="243"/>
      <c r="M470" s="244"/>
      <c r="N470" s="245"/>
      <c r="O470" s="245"/>
      <c r="P470" s="245"/>
      <c r="Q470" s="245"/>
      <c r="R470" s="245"/>
      <c r="S470" s="245"/>
      <c r="T470" s="24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7" t="s">
        <v>124</v>
      </c>
      <c r="AU470" s="247" t="s">
        <v>85</v>
      </c>
      <c r="AV470" s="14" t="s">
        <v>85</v>
      </c>
      <c r="AW470" s="14" t="s">
        <v>36</v>
      </c>
      <c r="AX470" s="14" t="s">
        <v>80</v>
      </c>
      <c r="AY470" s="247" t="s">
        <v>116</v>
      </c>
    </row>
    <row r="471" s="14" customFormat="1">
      <c r="A471" s="14"/>
      <c r="B471" s="238"/>
      <c r="C471" s="239"/>
      <c r="D471" s="228" t="s">
        <v>124</v>
      </c>
      <c r="E471" s="240" t="s">
        <v>1</v>
      </c>
      <c r="F471" s="241" t="s">
        <v>648</v>
      </c>
      <c r="G471" s="239"/>
      <c r="H471" s="240" t="s">
        <v>1</v>
      </c>
      <c r="I471" s="242"/>
      <c r="J471" s="239"/>
      <c r="K471" s="239"/>
      <c r="L471" s="243"/>
      <c r="M471" s="244"/>
      <c r="N471" s="245"/>
      <c r="O471" s="245"/>
      <c r="P471" s="245"/>
      <c r="Q471" s="245"/>
      <c r="R471" s="245"/>
      <c r="S471" s="245"/>
      <c r="T471" s="24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7" t="s">
        <v>124</v>
      </c>
      <c r="AU471" s="247" t="s">
        <v>85</v>
      </c>
      <c r="AV471" s="14" t="s">
        <v>85</v>
      </c>
      <c r="AW471" s="14" t="s">
        <v>36</v>
      </c>
      <c r="AX471" s="14" t="s">
        <v>80</v>
      </c>
      <c r="AY471" s="247" t="s">
        <v>116</v>
      </c>
    </row>
    <row r="472" s="14" customFormat="1">
      <c r="A472" s="14"/>
      <c r="B472" s="238"/>
      <c r="C472" s="239"/>
      <c r="D472" s="228" t="s">
        <v>124</v>
      </c>
      <c r="E472" s="240" t="s">
        <v>1</v>
      </c>
      <c r="F472" s="241" t="s">
        <v>649</v>
      </c>
      <c r="G472" s="239"/>
      <c r="H472" s="240" t="s">
        <v>1</v>
      </c>
      <c r="I472" s="242"/>
      <c r="J472" s="239"/>
      <c r="K472" s="239"/>
      <c r="L472" s="243"/>
      <c r="M472" s="244"/>
      <c r="N472" s="245"/>
      <c r="O472" s="245"/>
      <c r="P472" s="245"/>
      <c r="Q472" s="245"/>
      <c r="R472" s="245"/>
      <c r="S472" s="245"/>
      <c r="T472" s="24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7" t="s">
        <v>124</v>
      </c>
      <c r="AU472" s="247" t="s">
        <v>85</v>
      </c>
      <c r="AV472" s="14" t="s">
        <v>85</v>
      </c>
      <c r="AW472" s="14" t="s">
        <v>36</v>
      </c>
      <c r="AX472" s="14" t="s">
        <v>80</v>
      </c>
      <c r="AY472" s="247" t="s">
        <v>116</v>
      </c>
    </row>
    <row r="473" s="14" customFormat="1">
      <c r="A473" s="14"/>
      <c r="B473" s="238"/>
      <c r="C473" s="239"/>
      <c r="D473" s="228" t="s">
        <v>124</v>
      </c>
      <c r="E473" s="240" t="s">
        <v>1</v>
      </c>
      <c r="F473" s="241" t="s">
        <v>650</v>
      </c>
      <c r="G473" s="239"/>
      <c r="H473" s="240" t="s">
        <v>1</v>
      </c>
      <c r="I473" s="242"/>
      <c r="J473" s="239"/>
      <c r="K473" s="239"/>
      <c r="L473" s="243"/>
      <c r="M473" s="244"/>
      <c r="N473" s="245"/>
      <c r="O473" s="245"/>
      <c r="P473" s="245"/>
      <c r="Q473" s="245"/>
      <c r="R473" s="245"/>
      <c r="S473" s="245"/>
      <c r="T473" s="24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7" t="s">
        <v>124</v>
      </c>
      <c r="AU473" s="247" t="s">
        <v>85</v>
      </c>
      <c r="AV473" s="14" t="s">
        <v>85</v>
      </c>
      <c r="AW473" s="14" t="s">
        <v>36</v>
      </c>
      <c r="AX473" s="14" t="s">
        <v>80</v>
      </c>
      <c r="AY473" s="247" t="s">
        <v>116</v>
      </c>
    </row>
    <row r="474" s="14" customFormat="1">
      <c r="A474" s="14"/>
      <c r="B474" s="238"/>
      <c r="C474" s="239"/>
      <c r="D474" s="228" t="s">
        <v>124</v>
      </c>
      <c r="E474" s="240" t="s">
        <v>1</v>
      </c>
      <c r="F474" s="241" t="s">
        <v>651</v>
      </c>
      <c r="G474" s="239"/>
      <c r="H474" s="240" t="s">
        <v>1</v>
      </c>
      <c r="I474" s="242"/>
      <c r="J474" s="239"/>
      <c r="K474" s="239"/>
      <c r="L474" s="243"/>
      <c r="M474" s="244"/>
      <c r="N474" s="245"/>
      <c r="O474" s="245"/>
      <c r="P474" s="245"/>
      <c r="Q474" s="245"/>
      <c r="R474" s="245"/>
      <c r="S474" s="245"/>
      <c r="T474" s="24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7" t="s">
        <v>124</v>
      </c>
      <c r="AU474" s="247" t="s">
        <v>85</v>
      </c>
      <c r="AV474" s="14" t="s">
        <v>85</v>
      </c>
      <c r="AW474" s="14" t="s">
        <v>36</v>
      </c>
      <c r="AX474" s="14" t="s">
        <v>80</v>
      </c>
      <c r="AY474" s="247" t="s">
        <v>116</v>
      </c>
    </row>
    <row r="475" s="2" customFormat="1" ht="16.5" customHeight="1">
      <c r="A475" s="38"/>
      <c r="B475" s="39"/>
      <c r="C475" s="212" t="s">
        <v>652</v>
      </c>
      <c r="D475" s="212" t="s">
        <v>118</v>
      </c>
      <c r="E475" s="213" t="s">
        <v>653</v>
      </c>
      <c r="F475" s="214" t="s">
        <v>654</v>
      </c>
      <c r="G475" s="215" t="s">
        <v>182</v>
      </c>
      <c r="H475" s="216">
        <v>1</v>
      </c>
      <c r="I475" s="217"/>
      <c r="J475" s="218">
        <f>ROUND(I475*H475,2)</f>
        <v>0</v>
      </c>
      <c r="K475" s="219"/>
      <c r="L475" s="44"/>
      <c r="M475" s="220" t="s">
        <v>1</v>
      </c>
      <c r="N475" s="221" t="s">
        <v>45</v>
      </c>
      <c r="O475" s="91"/>
      <c r="P475" s="222">
        <f>O475*H475</f>
        <v>0</v>
      </c>
      <c r="Q475" s="222">
        <v>0</v>
      </c>
      <c r="R475" s="222">
        <f>Q475*H475</f>
        <v>0</v>
      </c>
      <c r="S475" s="222">
        <v>0</v>
      </c>
      <c r="T475" s="223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4" t="s">
        <v>641</v>
      </c>
      <c r="AT475" s="224" t="s">
        <v>118</v>
      </c>
      <c r="AU475" s="224" t="s">
        <v>85</v>
      </c>
      <c r="AY475" s="17" t="s">
        <v>116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7" t="s">
        <v>85</v>
      </c>
      <c r="BK475" s="225">
        <f>ROUND(I475*H475,2)</f>
        <v>0</v>
      </c>
      <c r="BL475" s="17" t="s">
        <v>641</v>
      </c>
      <c r="BM475" s="224" t="s">
        <v>655</v>
      </c>
    </row>
    <row r="476" s="13" customFormat="1">
      <c r="A476" s="13"/>
      <c r="B476" s="226"/>
      <c r="C476" s="227"/>
      <c r="D476" s="228" t="s">
        <v>124</v>
      </c>
      <c r="E476" s="229" t="s">
        <v>1</v>
      </c>
      <c r="F476" s="230" t="s">
        <v>656</v>
      </c>
      <c r="G476" s="227"/>
      <c r="H476" s="231">
        <v>1</v>
      </c>
      <c r="I476" s="232"/>
      <c r="J476" s="227"/>
      <c r="K476" s="227"/>
      <c r="L476" s="233"/>
      <c r="M476" s="234"/>
      <c r="N476" s="235"/>
      <c r="O476" s="235"/>
      <c r="P476" s="235"/>
      <c r="Q476" s="235"/>
      <c r="R476" s="235"/>
      <c r="S476" s="235"/>
      <c r="T476" s="23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7" t="s">
        <v>124</v>
      </c>
      <c r="AU476" s="237" t="s">
        <v>85</v>
      </c>
      <c r="AV476" s="13" t="s">
        <v>87</v>
      </c>
      <c r="AW476" s="13" t="s">
        <v>36</v>
      </c>
      <c r="AX476" s="13" t="s">
        <v>85</v>
      </c>
      <c r="AY476" s="237" t="s">
        <v>116</v>
      </c>
    </row>
    <row r="477" s="14" customFormat="1">
      <c r="A477" s="14"/>
      <c r="B477" s="238"/>
      <c r="C477" s="239"/>
      <c r="D477" s="228" t="s">
        <v>124</v>
      </c>
      <c r="E477" s="240" t="s">
        <v>1</v>
      </c>
      <c r="F477" s="241" t="s">
        <v>657</v>
      </c>
      <c r="G477" s="239"/>
      <c r="H477" s="240" t="s">
        <v>1</v>
      </c>
      <c r="I477" s="242"/>
      <c r="J477" s="239"/>
      <c r="K477" s="239"/>
      <c r="L477" s="243"/>
      <c r="M477" s="244"/>
      <c r="N477" s="245"/>
      <c r="O477" s="245"/>
      <c r="P477" s="245"/>
      <c r="Q477" s="245"/>
      <c r="R477" s="245"/>
      <c r="S477" s="245"/>
      <c r="T477" s="24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7" t="s">
        <v>124</v>
      </c>
      <c r="AU477" s="247" t="s">
        <v>85</v>
      </c>
      <c r="AV477" s="14" t="s">
        <v>85</v>
      </c>
      <c r="AW477" s="14" t="s">
        <v>36</v>
      </c>
      <c r="AX477" s="14" t="s">
        <v>80</v>
      </c>
      <c r="AY477" s="247" t="s">
        <v>116</v>
      </c>
    </row>
    <row r="478" s="14" customFormat="1">
      <c r="A478" s="14"/>
      <c r="B478" s="238"/>
      <c r="C478" s="239"/>
      <c r="D478" s="228" t="s">
        <v>124</v>
      </c>
      <c r="E478" s="240" t="s">
        <v>1</v>
      </c>
      <c r="F478" s="241" t="s">
        <v>658</v>
      </c>
      <c r="G478" s="239"/>
      <c r="H478" s="240" t="s">
        <v>1</v>
      </c>
      <c r="I478" s="242"/>
      <c r="J478" s="239"/>
      <c r="K478" s="239"/>
      <c r="L478" s="243"/>
      <c r="M478" s="244"/>
      <c r="N478" s="245"/>
      <c r="O478" s="245"/>
      <c r="P478" s="245"/>
      <c r="Q478" s="245"/>
      <c r="R478" s="245"/>
      <c r="S478" s="245"/>
      <c r="T478" s="24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7" t="s">
        <v>124</v>
      </c>
      <c r="AU478" s="247" t="s">
        <v>85</v>
      </c>
      <c r="AV478" s="14" t="s">
        <v>85</v>
      </c>
      <c r="AW478" s="14" t="s">
        <v>36</v>
      </c>
      <c r="AX478" s="14" t="s">
        <v>80</v>
      </c>
      <c r="AY478" s="247" t="s">
        <v>116</v>
      </c>
    </row>
    <row r="479" s="14" customFormat="1">
      <c r="A479" s="14"/>
      <c r="B479" s="238"/>
      <c r="C479" s="239"/>
      <c r="D479" s="228" t="s">
        <v>124</v>
      </c>
      <c r="E479" s="240" t="s">
        <v>1</v>
      </c>
      <c r="F479" s="241" t="s">
        <v>659</v>
      </c>
      <c r="G479" s="239"/>
      <c r="H479" s="240" t="s">
        <v>1</v>
      </c>
      <c r="I479" s="242"/>
      <c r="J479" s="239"/>
      <c r="K479" s="239"/>
      <c r="L479" s="243"/>
      <c r="M479" s="244"/>
      <c r="N479" s="245"/>
      <c r="O479" s="245"/>
      <c r="P479" s="245"/>
      <c r="Q479" s="245"/>
      <c r="R479" s="245"/>
      <c r="S479" s="245"/>
      <c r="T479" s="24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7" t="s">
        <v>124</v>
      </c>
      <c r="AU479" s="247" t="s">
        <v>85</v>
      </c>
      <c r="AV479" s="14" t="s">
        <v>85</v>
      </c>
      <c r="AW479" s="14" t="s">
        <v>36</v>
      </c>
      <c r="AX479" s="14" t="s">
        <v>80</v>
      </c>
      <c r="AY479" s="247" t="s">
        <v>116</v>
      </c>
    </row>
    <row r="480" s="2" customFormat="1" ht="37.8" customHeight="1">
      <c r="A480" s="38"/>
      <c r="B480" s="39"/>
      <c r="C480" s="212" t="s">
        <v>660</v>
      </c>
      <c r="D480" s="212" t="s">
        <v>118</v>
      </c>
      <c r="E480" s="213" t="s">
        <v>661</v>
      </c>
      <c r="F480" s="214" t="s">
        <v>662</v>
      </c>
      <c r="G480" s="215" t="s">
        <v>663</v>
      </c>
      <c r="H480" s="216">
        <v>1</v>
      </c>
      <c r="I480" s="217"/>
      <c r="J480" s="218">
        <f>ROUND(I480*H480,2)</f>
        <v>0</v>
      </c>
      <c r="K480" s="219"/>
      <c r="L480" s="44"/>
      <c r="M480" s="220" t="s">
        <v>1</v>
      </c>
      <c r="N480" s="221" t="s">
        <v>45</v>
      </c>
      <c r="O480" s="91"/>
      <c r="P480" s="222">
        <f>O480*H480</f>
        <v>0</v>
      </c>
      <c r="Q480" s="222">
        <v>0</v>
      </c>
      <c r="R480" s="222">
        <f>Q480*H480</f>
        <v>0</v>
      </c>
      <c r="S480" s="222">
        <v>0</v>
      </c>
      <c r="T480" s="223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4" t="s">
        <v>641</v>
      </c>
      <c r="AT480" s="224" t="s">
        <v>118</v>
      </c>
      <c r="AU480" s="224" t="s">
        <v>85</v>
      </c>
      <c r="AY480" s="17" t="s">
        <v>116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7" t="s">
        <v>85</v>
      </c>
      <c r="BK480" s="225">
        <f>ROUND(I480*H480,2)</f>
        <v>0</v>
      </c>
      <c r="BL480" s="17" t="s">
        <v>641</v>
      </c>
      <c r="BM480" s="224" t="s">
        <v>664</v>
      </c>
    </row>
    <row r="481" s="13" customFormat="1">
      <c r="A481" s="13"/>
      <c r="B481" s="226"/>
      <c r="C481" s="227"/>
      <c r="D481" s="228" t="s">
        <v>124</v>
      </c>
      <c r="E481" s="229" t="s">
        <v>1</v>
      </c>
      <c r="F481" s="230" t="s">
        <v>665</v>
      </c>
      <c r="G481" s="227"/>
      <c r="H481" s="231">
        <v>1</v>
      </c>
      <c r="I481" s="232"/>
      <c r="J481" s="227"/>
      <c r="K481" s="227"/>
      <c r="L481" s="233"/>
      <c r="M481" s="234"/>
      <c r="N481" s="235"/>
      <c r="O481" s="235"/>
      <c r="P481" s="235"/>
      <c r="Q481" s="235"/>
      <c r="R481" s="235"/>
      <c r="S481" s="235"/>
      <c r="T481" s="23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7" t="s">
        <v>124</v>
      </c>
      <c r="AU481" s="237" t="s">
        <v>85</v>
      </c>
      <c r="AV481" s="13" t="s">
        <v>87</v>
      </c>
      <c r="AW481" s="13" t="s">
        <v>36</v>
      </c>
      <c r="AX481" s="13" t="s">
        <v>85</v>
      </c>
      <c r="AY481" s="237" t="s">
        <v>116</v>
      </c>
    </row>
    <row r="482" s="14" customFormat="1">
      <c r="A482" s="14"/>
      <c r="B482" s="238"/>
      <c r="C482" s="239"/>
      <c r="D482" s="228" t="s">
        <v>124</v>
      </c>
      <c r="E482" s="240" t="s">
        <v>1</v>
      </c>
      <c r="F482" s="241" t="s">
        <v>666</v>
      </c>
      <c r="G482" s="239"/>
      <c r="H482" s="240" t="s">
        <v>1</v>
      </c>
      <c r="I482" s="242"/>
      <c r="J482" s="239"/>
      <c r="K482" s="239"/>
      <c r="L482" s="243"/>
      <c r="M482" s="244"/>
      <c r="N482" s="245"/>
      <c r="O482" s="245"/>
      <c r="P482" s="245"/>
      <c r="Q482" s="245"/>
      <c r="R482" s="245"/>
      <c r="S482" s="245"/>
      <c r="T482" s="24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7" t="s">
        <v>124</v>
      </c>
      <c r="AU482" s="247" t="s">
        <v>85</v>
      </c>
      <c r="AV482" s="14" t="s">
        <v>85</v>
      </c>
      <c r="AW482" s="14" t="s">
        <v>36</v>
      </c>
      <c r="AX482" s="14" t="s">
        <v>80</v>
      </c>
      <c r="AY482" s="247" t="s">
        <v>116</v>
      </c>
    </row>
    <row r="483" s="14" customFormat="1">
      <c r="A483" s="14"/>
      <c r="B483" s="238"/>
      <c r="C483" s="239"/>
      <c r="D483" s="228" t="s">
        <v>124</v>
      </c>
      <c r="E483" s="240" t="s">
        <v>1</v>
      </c>
      <c r="F483" s="241" t="s">
        <v>667</v>
      </c>
      <c r="G483" s="239"/>
      <c r="H483" s="240" t="s">
        <v>1</v>
      </c>
      <c r="I483" s="242"/>
      <c r="J483" s="239"/>
      <c r="K483" s="239"/>
      <c r="L483" s="243"/>
      <c r="M483" s="244"/>
      <c r="N483" s="245"/>
      <c r="O483" s="245"/>
      <c r="P483" s="245"/>
      <c r="Q483" s="245"/>
      <c r="R483" s="245"/>
      <c r="S483" s="245"/>
      <c r="T483" s="24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7" t="s">
        <v>124</v>
      </c>
      <c r="AU483" s="247" t="s">
        <v>85</v>
      </c>
      <c r="AV483" s="14" t="s">
        <v>85</v>
      </c>
      <c r="AW483" s="14" t="s">
        <v>36</v>
      </c>
      <c r="AX483" s="14" t="s">
        <v>80</v>
      </c>
      <c r="AY483" s="247" t="s">
        <v>116</v>
      </c>
    </row>
    <row r="484" s="14" customFormat="1">
      <c r="A484" s="14"/>
      <c r="B484" s="238"/>
      <c r="C484" s="239"/>
      <c r="D484" s="228" t="s">
        <v>124</v>
      </c>
      <c r="E484" s="240" t="s">
        <v>1</v>
      </c>
      <c r="F484" s="241" t="s">
        <v>668</v>
      </c>
      <c r="G484" s="239"/>
      <c r="H484" s="240" t="s">
        <v>1</v>
      </c>
      <c r="I484" s="242"/>
      <c r="J484" s="239"/>
      <c r="K484" s="239"/>
      <c r="L484" s="243"/>
      <c r="M484" s="244"/>
      <c r="N484" s="245"/>
      <c r="O484" s="245"/>
      <c r="P484" s="245"/>
      <c r="Q484" s="245"/>
      <c r="R484" s="245"/>
      <c r="S484" s="245"/>
      <c r="T484" s="24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7" t="s">
        <v>124</v>
      </c>
      <c r="AU484" s="247" t="s">
        <v>85</v>
      </c>
      <c r="AV484" s="14" t="s">
        <v>85</v>
      </c>
      <c r="AW484" s="14" t="s">
        <v>36</v>
      </c>
      <c r="AX484" s="14" t="s">
        <v>80</v>
      </c>
      <c r="AY484" s="247" t="s">
        <v>116</v>
      </c>
    </row>
    <row r="485" s="14" customFormat="1">
      <c r="A485" s="14"/>
      <c r="B485" s="238"/>
      <c r="C485" s="239"/>
      <c r="D485" s="228" t="s">
        <v>124</v>
      </c>
      <c r="E485" s="240" t="s">
        <v>1</v>
      </c>
      <c r="F485" s="241" t="s">
        <v>669</v>
      </c>
      <c r="G485" s="239"/>
      <c r="H485" s="240" t="s">
        <v>1</v>
      </c>
      <c r="I485" s="242"/>
      <c r="J485" s="239"/>
      <c r="K485" s="239"/>
      <c r="L485" s="243"/>
      <c r="M485" s="244"/>
      <c r="N485" s="245"/>
      <c r="O485" s="245"/>
      <c r="P485" s="245"/>
      <c r="Q485" s="245"/>
      <c r="R485" s="245"/>
      <c r="S485" s="245"/>
      <c r="T485" s="24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7" t="s">
        <v>124</v>
      </c>
      <c r="AU485" s="247" t="s">
        <v>85</v>
      </c>
      <c r="AV485" s="14" t="s">
        <v>85</v>
      </c>
      <c r="AW485" s="14" t="s">
        <v>36</v>
      </c>
      <c r="AX485" s="14" t="s">
        <v>80</v>
      </c>
      <c r="AY485" s="247" t="s">
        <v>116</v>
      </c>
    </row>
    <row r="486" s="14" customFormat="1">
      <c r="A486" s="14"/>
      <c r="B486" s="238"/>
      <c r="C486" s="239"/>
      <c r="D486" s="228" t="s">
        <v>124</v>
      </c>
      <c r="E486" s="240" t="s">
        <v>1</v>
      </c>
      <c r="F486" s="241" t="s">
        <v>670</v>
      </c>
      <c r="G486" s="239"/>
      <c r="H486" s="240" t="s">
        <v>1</v>
      </c>
      <c r="I486" s="242"/>
      <c r="J486" s="239"/>
      <c r="K486" s="239"/>
      <c r="L486" s="243"/>
      <c r="M486" s="244"/>
      <c r="N486" s="245"/>
      <c r="O486" s="245"/>
      <c r="P486" s="245"/>
      <c r="Q486" s="245"/>
      <c r="R486" s="245"/>
      <c r="S486" s="245"/>
      <c r="T486" s="24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7" t="s">
        <v>124</v>
      </c>
      <c r="AU486" s="247" t="s">
        <v>85</v>
      </c>
      <c r="AV486" s="14" t="s">
        <v>85</v>
      </c>
      <c r="AW486" s="14" t="s">
        <v>36</v>
      </c>
      <c r="AX486" s="14" t="s">
        <v>80</v>
      </c>
      <c r="AY486" s="247" t="s">
        <v>116</v>
      </c>
    </row>
    <row r="487" s="2" customFormat="1" ht="37.8" customHeight="1">
      <c r="A487" s="38"/>
      <c r="B487" s="39"/>
      <c r="C487" s="212" t="s">
        <v>671</v>
      </c>
      <c r="D487" s="212" t="s">
        <v>118</v>
      </c>
      <c r="E487" s="213" t="s">
        <v>672</v>
      </c>
      <c r="F487" s="214" t="s">
        <v>673</v>
      </c>
      <c r="G487" s="215" t="s">
        <v>182</v>
      </c>
      <c r="H487" s="216">
        <v>1</v>
      </c>
      <c r="I487" s="217"/>
      <c r="J487" s="218">
        <f>ROUND(I487*H487,2)</f>
        <v>0</v>
      </c>
      <c r="K487" s="219"/>
      <c r="L487" s="44"/>
      <c r="M487" s="220" t="s">
        <v>1</v>
      </c>
      <c r="N487" s="221" t="s">
        <v>45</v>
      </c>
      <c r="O487" s="91"/>
      <c r="P487" s="222">
        <f>O487*H487</f>
        <v>0</v>
      </c>
      <c r="Q487" s="222">
        <v>0</v>
      </c>
      <c r="R487" s="222">
        <f>Q487*H487</f>
        <v>0</v>
      </c>
      <c r="S487" s="222">
        <v>0</v>
      </c>
      <c r="T487" s="223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4" t="s">
        <v>641</v>
      </c>
      <c r="AT487" s="224" t="s">
        <v>118</v>
      </c>
      <c r="AU487" s="224" t="s">
        <v>85</v>
      </c>
      <c r="AY487" s="17" t="s">
        <v>116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7" t="s">
        <v>85</v>
      </c>
      <c r="BK487" s="225">
        <f>ROUND(I487*H487,2)</f>
        <v>0</v>
      </c>
      <c r="BL487" s="17" t="s">
        <v>641</v>
      </c>
      <c r="BM487" s="224" t="s">
        <v>674</v>
      </c>
    </row>
    <row r="488" s="13" customFormat="1">
      <c r="A488" s="13"/>
      <c r="B488" s="226"/>
      <c r="C488" s="227"/>
      <c r="D488" s="228" t="s">
        <v>124</v>
      </c>
      <c r="E488" s="229" t="s">
        <v>1</v>
      </c>
      <c r="F488" s="230" t="s">
        <v>675</v>
      </c>
      <c r="G488" s="227"/>
      <c r="H488" s="231">
        <v>1</v>
      </c>
      <c r="I488" s="232"/>
      <c r="J488" s="227"/>
      <c r="K488" s="227"/>
      <c r="L488" s="233"/>
      <c r="M488" s="234"/>
      <c r="N488" s="235"/>
      <c r="O488" s="235"/>
      <c r="P488" s="235"/>
      <c r="Q488" s="235"/>
      <c r="R488" s="235"/>
      <c r="S488" s="235"/>
      <c r="T488" s="23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7" t="s">
        <v>124</v>
      </c>
      <c r="AU488" s="237" t="s">
        <v>85</v>
      </c>
      <c r="AV488" s="13" t="s">
        <v>87</v>
      </c>
      <c r="AW488" s="13" t="s">
        <v>36</v>
      </c>
      <c r="AX488" s="13" t="s">
        <v>85</v>
      </c>
      <c r="AY488" s="237" t="s">
        <v>116</v>
      </c>
    </row>
    <row r="489" s="2" customFormat="1" ht="24.15" customHeight="1">
      <c r="A489" s="38"/>
      <c r="B489" s="39"/>
      <c r="C489" s="212" t="s">
        <v>676</v>
      </c>
      <c r="D489" s="212" t="s">
        <v>118</v>
      </c>
      <c r="E489" s="213" t="s">
        <v>677</v>
      </c>
      <c r="F489" s="214" t="s">
        <v>678</v>
      </c>
      <c r="G489" s="215" t="s">
        <v>182</v>
      </c>
      <c r="H489" s="216">
        <v>1</v>
      </c>
      <c r="I489" s="217"/>
      <c r="J489" s="218">
        <f>ROUND(I489*H489,2)</f>
        <v>0</v>
      </c>
      <c r="K489" s="219"/>
      <c r="L489" s="44"/>
      <c r="M489" s="220" t="s">
        <v>1</v>
      </c>
      <c r="N489" s="221" t="s">
        <v>45</v>
      </c>
      <c r="O489" s="91"/>
      <c r="P489" s="222">
        <f>O489*H489</f>
        <v>0</v>
      </c>
      <c r="Q489" s="222">
        <v>0</v>
      </c>
      <c r="R489" s="222">
        <f>Q489*H489</f>
        <v>0</v>
      </c>
      <c r="S489" s="222">
        <v>0</v>
      </c>
      <c r="T489" s="223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4" t="s">
        <v>679</v>
      </c>
      <c r="AT489" s="224" t="s">
        <v>118</v>
      </c>
      <c r="AU489" s="224" t="s">
        <v>85</v>
      </c>
      <c r="AY489" s="17" t="s">
        <v>116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7" t="s">
        <v>85</v>
      </c>
      <c r="BK489" s="225">
        <f>ROUND(I489*H489,2)</f>
        <v>0</v>
      </c>
      <c r="BL489" s="17" t="s">
        <v>679</v>
      </c>
      <c r="BM489" s="224" t="s">
        <v>680</v>
      </c>
    </row>
    <row r="490" s="2" customFormat="1" ht="24.15" customHeight="1">
      <c r="A490" s="38"/>
      <c r="B490" s="39"/>
      <c r="C490" s="212" t="s">
        <v>681</v>
      </c>
      <c r="D490" s="212" t="s">
        <v>118</v>
      </c>
      <c r="E490" s="213" t="s">
        <v>682</v>
      </c>
      <c r="F490" s="214" t="s">
        <v>683</v>
      </c>
      <c r="G490" s="215" t="s">
        <v>182</v>
      </c>
      <c r="H490" s="216">
        <v>1</v>
      </c>
      <c r="I490" s="217"/>
      <c r="J490" s="218">
        <f>ROUND(I490*H490,2)</f>
        <v>0</v>
      </c>
      <c r="K490" s="219"/>
      <c r="L490" s="44"/>
      <c r="M490" s="220" t="s">
        <v>1</v>
      </c>
      <c r="N490" s="221" t="s">
        <v>45</v>
      </c>
      <c r="O490" s="91"/>
      <c r="P490" s="222">
        <f>O490*H490</f>
        <v>0</v>
      </c>
      <c r="Q490" s="222">
        <v>0</v>
      </c>
      <c r="R490" s="222">
        <f>Q490*H490</f>
        <v>0</v>
      </c>
      <c r="S490" s="222">
        <v>0</v>
      </c>
      <c r="T490" s="223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4" t="s">
        <v>641</v>
      </c>
      <c r="AT490" s="224" t="s">
        <v>118</v>
      </c>
      <c r="AU490" s="224" t="s">
        <v>85</v>
      </c>
      <c r="AY490" s="17" t="s">
        <v>116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7" t="s">
        <v>85</v>
      </c>
      <c r="BK490" s="225">
        <f>ROUND(I490*H490,2)</f>
        <v>0</v>
      </c>
      <c r="BL490" s="17" t="s">
        <v>641</v>
      </c>
      <c r="BM490" s="224" t="s">
        <v>684</v>
      </c>
    </row>
    <row r="491" s="13" customFormat="1">
      <c r="A491" s="13"/>
      <c r="B491" s="226"/>
      <c r="C491" s="227"/>
      <c r="D491" s="228" t="s">
        <v>124</v>
      </c>
      <c r="E491" s="229" t="s">
        <v>1</v>
      </c>
      <c r="F491" s="230" t="s">
        <v>85</v>
      </c>
      <c r="G491" s="227"/>
      <c r="H491" s="231">
        <v>1</v>
      </c>
      <c r="I491" s="232"/>
      <c r="J491" s="227"/>
      <c r="K491" s="227"/>
      <c r="L491" s="233"/>
      <c r="M491" s="234"/>
      <c r="N491" s="235"/>
      <c r="O491" s="235"/>
      <c r="P491" s="235"/>
      <c r="Q491" s="235"/>
      <c r="R491" s="235"/>
      <c r="S491" s="235"/>
      <c r="T491" s="23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7" t="s">
        <v>124</v>
      </c>
      <c r="AU491" s="237" t="s">
        <v>85</v>
      </c>
      <c r="AV491" s="13" t="s">
        <v>87</v>
      </c>
      <c r="AW491" s="13" t="s">
        <v>36</v>
      </c>
      <c r="AX491" s="13" t="s">
        <v>85</v>
      </c>
      <c r="AY491" s="237" t="s">
        <v>116</v>
      </c>
    </row>
    <row r="492" s="2" customFormat="1" ht="24.15" customHeight="1">
      <c r="A492" s="38"/>
      <c r="B492" s="39"/>
      <c r="C492" s="212" t="s">
        <v>685</v>
      </c>
      <c r="D492" s="212" t="s">
        <v>118</v>
      </c>
      <c r="E492" s="213" t="s">
        <v>686</v>
      </c>
      <c r="F492" s="214" t="s">
        <v>687</v>
      </c>
      <c r="G492" s="215" t="s">
        <v>182</v>
      </c>
      <c r="H492" s="216">
        <v>1</v>
      </c>
      <c r="I492" s="217"/>
      <c r="J492" s="218">
        <f>ROUND(I492*H492,2)</f>
        <v>0</v>
      </c>
      <c r="K492" s="219"/>
      <c r="L492" s="44"/>
      <c r="M492" s="220" t="s">
        <v>1</v>
      </c>
      <c r="N492" s="221" t="s">
        <v>45</v>
      </c>
      <c r="O492" s="91"/>
      <c r="P492" s="222">
        <f>O492*H492</f>
        <v>0</v>
      </c>
      <c r="Q492" s="222">
        <v>0</v>
      </c>
      <c r="R492" s="222">
        <f>Q492*H492</f>
        <v>0</v>
      </c>
      <c r="S492" s="222">
        <v>0</v>
      </c>
      <c r="T492" s="223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4" t="s">
        <v>641</v>
      </c>
      <c r="AT492" s="224" t="s">
        <v>118</v>
      </c>
      <c r="AU492" s="224" t="s">
        <v>85</v>
      </c>
      <c r="AY492" s="17" t="s">
        <v>116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7" t="s">
        <v>85</v>
      </c>
      <c r="BK492" s="225">
        <f>ROUND(I492*H492,2)</f>
        <v>0</v>
      </c>
      <c r="BL492" s="17" t="s">
        <v>641</v>
      </c>
      <c r="BM492" s="224" t="s">
        <v>688</v>
      </c>
    </row>
    <row r="493" s="13" customFormat="1">
      <c r="A493" s="13"/>
      <c r="B493" s="226"/>
      <c r="C493" s="227"/>
      <c r="D493" s="228" t="s">
        <v>124</v>
      </c>
      <c r="E493" s="229" t="s">
        <v>1</v>
      </c>
      <c r="F493" s="230" t="s">
        <v>85</v>
      </c>
      <c r="G493" s="227"/>
      <c r="H493" s="231">
        <v>1</v>
      </c>
      <c r="I493" s="232"/>
      <c r="J493" s="227"/>
      <c r="K493" s="227"/>
      <c r="L493" s="233"/>
      <c r="M493" s="234"/>
      <c r="N493" s="235"/>
      <c r="O493" s="235"/>
      <c r="P493" s="235"/>
      <c r="Q493" s="235"/>
      <c r="R493" s="235"/>
      <c r="S493" s="235"/>
      <c r="T493" s="23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7" t="s">
        <v>124</v>
      </c>
      <c r="AU493" s="237" t="s">
        <v>85</v>
      </c>
      <c r="AV493" s="13" t="s">
        <v>87</v>
      </c>
      <c r="AW493" s="13" t="s">
        <v>36</v>
      </c>
      <c r="AX493" s="13" t="s">
        <v>85</v>
      </c>
      <c r="AY493" s="237" t="s">
        <v>116</v>
      </c>
    </row>
    <row r="494" s="2" customFormat="1" ht="24.15" customHeight="1">
      <c r="A494" s="38"/>
      <c r="B494" s="39"/>
      <c r="C494" s="212" t="s">
        <v>689</v>
      </c>
      <c r="D494" s="212" t="s">
        <v>118</v>
      </c>
      <c r="E494" s="213" t="s">
        <v>690</v>
      </c>
      <c r="F494" s="214" t="s">
        <v>691</v>
      </c>
      <c r="G494" s="215" t="s">
        <v>663</v>
      </c>
      <c r="H494" s="216">
        <v>1</v>
      </c>
      <c r="I494" s="217"/>
      <c r="J494" s="218">
        <f>ROUND(I494*H494,2)</f>
        <v>0</v>
      </c>
      <c r="K494" s="219"/>
      <c r="L494" s="44"/>
      <c r="M494" s="220" t="s">
        <v>1</v>
      </c>
      <c r="N494" s="221" t="s">
        <v>45</v>
      </c>
      <c r="O494" s="91"/>
      <c r="P494" s="222">
        <f>O494*H494</f>
        <v>0</v>
      </c>
      <c r="Q494" s="222">
        <v>0</v>
      </c>
      <c r="R494" s="222">
        <f>Q494*H494</f>
        <v>0</v>
      </c>
      <c r="S494" s="222">
        <v>0</v>
      </c>
      <c r="T494" s="223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4" t="s">
        <v>122</v>
      </c>
      <c r="AT494" s="224" t="s">
        <v>118</v>
      </c>
      <c r="AU494" s="224" t="s">
        <v>85</v>
      </c>
      <c r="AY494" s="17" t="s">
        <v>116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7" t="s">
        <v>85</v>
      </c>
      <c r="BK494" s="225">
        <f>ROUND(I494*H494,2)</f>
        <v>0</v>
      </c>
      <c r="BL494" s="17" t="s">
        <v>122</v>
      </c>
      <c r="BM494" s="224" t="s">
        <v>692</v>
      </c>
    </row>
    <row r="495" s="2" customFormat="1" ht="37.8" customHeight="1">
      <c r="A495" s="38"/>
      <c r="B495" s="39"/>
      <c r="C495" s="212" t="s">
        <v>693</v>
      </c>
      <c r="D495" s="212" t="s">
        <v>118</v>
      </c>
      <c r="E495" s="213" t="s">
        <v>694</v>
      </c>
      <c r="F495" s="214" t="s">
        <v>695</v>
      </c>
      <c r="G495" s="215" t="s">
        <v>663</v>
      </c>
      <c r="H495" s="216">
        <v>1</v>
      </c>
      <c r="I495" s="217"/>
      <c r="J495" s="218">
        <f>ROUND(I495*H495,2)</f>
        <v>0</v>
      </c>
      <c r="K495" s="219"/>
      <c r="L495" s="44"/>
      <c r="M495" s="220" t="s">
        <v>1</v>
      </c>
      <c r="N495" s="221" t="s">
        <v>45</v>
      </c>
      <c r="O495" s="91"/>
      <c r="P495" s="222">
        <f>O495*H495</f>
        <v>0</v>
      </c>
      <c r="Q495" s="222">
        <v>0</v>
      </c>
      <c r="R495" s="222">
        <f>Q495*H495</f>
        <v>0</v>
      </c>
      <c r="S495" s="222">
        <v>0</v>
      </c>
      <c r="T495" s="223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4" t="s">
        <v>641</v>
      </c>
      <c r="AT495" s="224" t="s">
        <v>118</v>
      </c>
      <c r="AU495" s="224" t="s">
        <v>85</v>
      </c>
      <c r="AY495" s="17" t="s">
        <v>116</v>
      </c>
      <c r="BE495" s="225">
        <f>IF(N495="základní",J495,0)</f>
        <v>0</v>
      </c>
      <c r="BF495" s="225">
        <f>IF(N495="snížená",J495,0)</f>
        <v>0</v>
      </c>
      <c r="BG495" s="225">
        <f>IF(N495="zákl. přenesená",J495,0)</f>
        <v>0</v>
      </c>
      <c r="BH495" s="225">
        <f>IF(N495="sníž. přenesená",J495,0)</f>
        <v>0</v>
      </c>
      <c r="BI495" s="225">
        <f>IF(N495="nulová",J495,0)</f>
        <v>0</v>
      </c>
      <c r="BJ495" s="17" t="s">
        <v>85</v>
      </c>
      <c r="BK495" s="225">
        <f>ROUND(I495*H495,2)</f>
        <v>0</v>
      </c>
      <c r="BL495" s="17" t="s">
        <v>641</v>
      </c>
      <c r="BM495" s="224" t="s">
        <v>696</v>
      </c>
    </row>
    <row r="496" s="13" customFormat="1">
      <c r="A496" s="13"/>
      <c r="B496" s="226"/>
      <c r="C496" s="227"/>
      <c r="D496" s="228" t="s">
        <v>124</v>
      </c>
      <c r="E496" s="229" t="s">
        <v>1</v>
      </c>
      <c r="F496" s="230" t="s">
        <v>697</v>
      </c>
      <c r="G496" s="227"/>
      <c r="H496" s="231">
        <v>1</v>
      </c>
      <c r="I496" s="232"/>
      <c r="J496" s="227"/>
      <c r="K496" s="227"/>
      <c r="L496" s="233"/>
      <c r="M496" s="234"/>
      <c r="N496" s="235"/>
      <c r="O496" s="235"/>
      <c r="P496" s="235"/>
      <c r="Q496" s="235"/>
      <c r="R496" s="235"/>
      <c r="S496" s="235"/>
      <c r="T496" s="23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7" t="s">
        <v>124</v>
      </c>
      <c r="AU496" s="237" t="s">
        <v>85</v>
      </c>
      <c r="AV496" s="13" t="s">
        <v>87</v>
      </c>
      <c r="AW496" s="13" t="s">
        <v>36</v>
      </c>
      <c r="AX496" s="13" t="s">
        <v>85</v>
      </c>
      <c r="AY496" s="237" t="s">
        <v>116</v>
      </c>
    </row>
    <row r="497" s="14" customFormat="1">
      <c r="A497" s="14"/>
      <c r="B497" s="238"/>
      <c r="C497" s="239"/>
      <c r="D497" s="228" t="s">
        <v>124</v>
      </c>
      <c r="E497" s="240" t="s">
        <v>1</v>
      </c>
      <c r="F497" s="241" t="s">
        <v>698</v>
      </c>
      <c r="G497" s="239"/>
      <c r="H497" s="240" t="s">
        <v>1</v>
      </c>
      <c r="I497" s="242"/>
      <c r="J497" s="239"/>
      <c r="K497" s="239"/>
      <c r="L497" s="243"/>
      <c r="M497" s="244"/>
      <c r="N497" s="245"/>
      <c r="O497" s="245"/>
      <c r="P497" s="245"/>
      <c r="Q497" s="245"/>
      <c r="R497" s="245"/>
      <c r="S497" s="245"/>
      <c r="T497" s="24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7" t="s">
        <v>124</v>
      </c>
      <c r="AU497" s="247" t="s">
        <v>85</v>
      </c>
      <c r="AV497" s="14" t="s">
        <v>85</v>
      </c>
      <c r="AW497" s="14" t="s">
        <v>36</v>
      </c>
      <c r="AX497" s="14" t="s">
        <v>80</v>
      </c>
      <c r="AY497" s="247" t="s">
        <v>116</v>
      </c>
    </row>
    <row r="498" s="2" customFormat="1" ht="37.8" customHeight="1">
      <c r="A498" s="38"/>
      <c r="B498" s="39"/>
      <c r="C498" s="212" t="s">
        <v>699</v>
      </c>
      <c r="D498" s="212" t="s">
        <v>118</v>
      </c>
      <c r="E498" s="213" t="s">
        <v>700</v>
      </c>
      <c r="F498" s="214" t="s">
        <v>701</v>
      </c>
      <c r="G498" s="215" t="s">
        <v>663</v>
      </c>
      <c r="H498" s="216">
        <v>1</v>
      </c>
      <c r="I498" s="217"/>
      <c r="J498" s="218">
        <f>ROUND(I498*H498,2)</f>
        <v>0</v>
      </c>
      <c r="K498" s="219"/>
      <c r="L498" s="44"/>
      <c r="M498" s="220" t="s">
        <v>1</v>
      </c>
      <c r="N498" s="221" t="s">
        <v>45</v>
      </c>
      <c r="O498" s="91"/>
      <c r="P498" s="222">
        <f>O498*H498</f>
        <v>0</v>
      </c>
      <c r="Q498" s="222">
        <v>0</v>
      </c>
      <c r="R498" s="222">
        <f>Q498*H498</f>
        <v>0</v>
      </c>
      <c r="S498" s="222">
        <v>0</v>
      </c>
      <c r="T498" s="223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4" t="s">
        <v>641</v>
      </c>
      <c r="AT498" s="224" t="s">
        <v>118</v>
      </c>
      <c r="AU498" s="224" t="s">
        <v>85</v>
      </c>
      <c r="AY498" s="17" t="s">
        <v>116</v>
      </c>
      <c r="BE498" s="225">
        <f>IF(N498="základní",J498,0)</f>
        <v>0</v>
      </c>
      <c r="BF498" s="225">
        <f>IF(N498="snížená",J498,0)</f>
        <v>0</v>
      </c>
      <c r="BG498" s="225">
        <f>IF(N498="zákl. přenesená",J498,0)</f>
        <v>0</v>
      </c>
      <c r="BH498" s="225">
        <f>IF(N498="sníž. přenesená",J498,0)</f>
        <v>0</v>
      </c>
      <c r="BI498" s="225">
        <f>IF(N498="nulová",J498,0)</f>
        <v>0</v>
      </c>
      <c r="BJ498" s="17" t="s">
        <v>85</v>
      </c>
      <c r="BK498" s="225">
        <f>ROUND(I498*H498,2)</f>
        <v>0</v>
      </c>
      <c r="BL498" s="17" t="s">
        <v>641</v>
      </c>
      <c r="BM498" s="224" t="s">
        <v>702</v>
      </c>
    </row>
    <row r="499" s="13" customFormat="1">
      <c r="A499" s="13"/>
      <c r="B499" s="226"/>
      <c r="C499" s="227"/>
      <c r="D499" s="228" t="s">
        <v>124</v>
      </c>
      <c r="E499" s="229" t="s">
        <v>1</v>
      </c>
      <c r="F499" s="230" t="s">
        <v>665</v>
      </c>
      <c r="G499" s="227"/>
      <c r="H499" s="231">
        <v>1</v>
      </c>
      <c r="I499" s="232"/>
      <c r="J499" s="227"/>
      <c r="K499" s="227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124</v>
      </c>
      <c r="AU499" s="237" t="s">
        <v>85</v>
      </c>
      <c r="AV499" s="13" t="s">
        <v>87</v>
      </c>
      <c r="AW499" s="13" t="s">
        <v>36</v>
      </c>
      <c r="AX499" s="13" t="s">
        <v>85</v>
      </c>
      <c r="AY499" s="237" t="s">
        <v>116</v>
      </c>
    </row>
    <row r="500" s="14" customFormat="1">
      <c r="A500" s="14"/>
      <c r="B500" s="238"/>
      <c r="C500" s="239"/>
      <c r="D500" s="228" t="s">
        <v>124</v>
      </c>
      <c r="E500" s="240" t="s">
        <v>1</v>
      </c>
      <c r="F500" s="241" t="s">
        <v>703</v>
      </c>
      <c r="G500" s="239"/>
      <c r="H500" s="240" t="s">
        <v>1</v>
      </c>
      <c r="I500" s="242"/>
      <c r="J500" s="239"/>
      <c r="K500" s="239"/>
      <c r="L500" s="243"/>
      <c r="M500" s="244"/>
      <c r="N500" s="245"/>
      <c r="O500" s="245"/>
      <c r="P500" s="245"/>
      <c r="Q500" s="245"/>
      <c r="R500" s="245"/>
      <c r="S500" s="245"/>
      <c r="T500" s="24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7" t="s">
        <v>124</v>
      </c>
      <c r="AU500" s="247" t="s">
        <v>85</v>
      </c>
      <c r="AV500" s="14" t="s">
        <v>85</v>
      </c>
      <c r="AW500" s="14" t="s">
        <v>36</v>
      </c>
      <c r="AX500" s="14" t="s">
        <v>80</v>
      </c>
      <c r="AY500" s="247" t="s">
        <v>116</v>
      </c>
    </row>
    <row r="501" s="14" customFormat="1">
      <c r="A501" s="14"/>
      <c r="B501" s="238"/>
      <c r="C501" s="239"/>
      <c r="D501" s="228" t="s">
        <v>124</v>
      </c>
      <c r="E501" s="240" t="s">
        <v>1</v>
      </c>
      <c r="F501" s="241" t="s">
        <v>704</v>
      </c>
      <c r="G501" s="239"/>
      <c r="H501" s="240" t="s">
        <v>1</v>
      </c>
      <c r="I501" s="242"/>
      <c r="J501" s="239"/>
      <c r="K501" s="239"/>
      <c r="L501" s="243"/>
      <c r="M501" s="244"/>
      <c r="N501" s="245"/>
      <c r="O501" s="245"/>
      <c r="P501" s="245"/>
      <c r="Q501" s="245"/>
      <c r="R501" s="245"/>
      <c r="S501" s="245"/>
      <c r="T501" s="24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7" t="s">
        <v>124</v>
      </c>
      <c r="AU501" s="247" t="s">
        <v>85</v>
      </c>
      <c r="AV501" s="14" t="s">
        <v>85</v>
      </c>
      <c r="AW501" s="14" t="s">
        <v>36</v>
      </c>
      <c r="AX501" s="14" t="s">
        <v>80</v>
      </c>
      <c r="AY501" s="247" t="s">
        <v>116</v>
      </c>
    </row>
    <row r="502" s="2" customFormat="1" ht="16.5" customHeight="1">
      <c r="A502" s="38"/>
      <c r="B502" s="39"/>
      <c r="C502" s="212" t="s">
        <v>705</v>
      </c>
      <c r="D502" s="212" t="s">
        <v>118</v>
      </c>
      <c r="E502" s="213" t="s">
        <v>706</v>
      </c>
      <c r="F502" s="214" t="s">
        <v>707</v>
      </c>
      <c r="G502" s="215" t="s">
        <v>182</v>
      </c>
      <c r="H502" s="216">
        <v>1</v>
      </c>
      <c r="I502" s="217"/>
      <c r="J502" s="218">
        <f>ROUND(I502*H502,2)</f>
        <v>0</v>
      </c>
      <c r="K502" s="219"/>
      <c r="L502" s="44"/>
      <c r="M502" s="220" t="s">
        <v>1</v>
      </c>
      <c r="N502" s="221" t="s">
        <v>45</v>
      </c>
      <c r="O502" s="91"/>
      <c r="P502" s="222">
        <f>O502*H502</f>
        <v>0</v>
      </c>
      <c r="Q502" s="222">
        <v>0</v>
      </c>
      <c r="R502" s="222">
        <f>Q502*H502</f>
        <v>0</v>
      </c>
      <c r="S502" s="222">
        <v>0</v>
      </c>
      <c r="T502" s="223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4" t="s">
        <v>641</v>
      </c>
      <c r="AT502" s="224" t="s">
        <v>118</v>
      </c>
      <c r="AU502" s="224" t="s">
        <v>85</v>
      </c>
      <c r="AY502" s="17" t="s">
        <v>116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17" t="s">
        <v>85</v>
      </c>
      <c r="BK502" s="225">
        <f>ROUND(I502*H502,2)</f>
        <v>0</v>
      </c>
      <c r="BL502" s="17" t="s">
        <v>641</v>
      </c>
      <c r="BM502" s="224" t="s">
        <v>708</v>
      </c>
    </row>
    <row r="503" s="13" customFormat="1">
      <c r="A503" s="13"/>
      <c r="B503" s="226"/>
      <c r="C503" s="227"/>
      <c r="D503" s="228" t="s">
        <v>124</v>
      </c>
      <c r="E503" s="229" t="s">
        <v>1</v>
      </c>
      <c r="F503" s="230" t="s">
        <v>665</v>
      </c>
      <c r="G503" s="227"/>
      <c r="H503" s="231">
        <v>1</v>
      </c>
      <c r="I503" s="232"/>
      <c r="J503" s="227"/>
      <c r="K503" s="227"/>
      <c r="L503" s="233"/>
      <c r="M503" s="234"/>
      <c r="N503" s="235"/>
      <c r="O503" s="235"/>
      <c r="P503" s="235"/>
      <c r="Q503" s="235"/>
      <c r="R503" s="235"/>
      <c r="S503" s="235"/>
      <c r="T503" s="23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7" t="s">
        <v>124</v>
      </c>
      <c r="AU503" s="237" t="s">
        <v>85</v>
      </c>
      <c r="AV503" s="13" t="s">
        <v>87</v>
      </c>
      <c r="AW503" s="13" t="s">
        <v>36</v>
      </c>
      <c r="AX503" s="13" t="s">
        <v>85</v>
      </c>
      <c r="AY503" s="237" t="s">
        <v>116</v>
      </c>
    </row>
    <row r="504" s="2" customFormat="1" ht="66.75" customHeight="1">
      <c r="A504" s="38"/>
      <c r="B504" s="39"/>
      <c r="C504" s="212" t="s">
        <v>709</v>
      </c>
      <c r="D504" s="212" t="s">
        <v>118</v>
      </c>
      <c r="E504" s="213" t="s">
        <v>710</v>
      </c>
      <c r="F504" s="214" t="s">
        <v>711</v>
      </c>
      <c r="G504" s="215" t="s">
        <v>712</v>
      </c>
      <c r="H504" s="216">
        <v>1</v>
      </c>
      <c r="I504" s="217"/>
      <c r="J504" s="218">
        <f>ROUND(I504*H504,2)</f>
        <v>0</v>
      </c>
      <c r="K504" s="219"/>
      <c r="L504" s="44"/>
      <c r="M504" s="220" t="s">
        <v>1</v>
      </c>
      <c r="N504" s="221" t="s">
        <v>45</v>
      </c>
      <c r="O504" s="91"/>
      <c r="P504" s="222">
        <f>O504*H504</f>
        <v>0</v>
      </c>
      <c r="Q504" s="222">
        <v>0</v>
      </c>
      <c r="R504" s="222">
        <f>Q504*H504</f>
        <v>0</v>
      </c>
      <c r="S504" s="222">
        <v>0</v>
      </c>
      <c r="T504" s="223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4" t="s">
        <v>641</v>
      </c>
      <c r="AT504" s="224" t="s">
        <v>118</v>
      </c>
      <c r="AU504" s="224" t="s">
        <v>85</v>
      </c>
      <c r="AY504" s="17" t="s">
        <v>116</v>
      </c>
      <c r="BE504" s="225">
        <f>IF(N504="základní",J504,0)</f>
        <v>0</v>
      </c>
      <c r="BF504" s="225">
        <f>IF(N504="snížená",J504,0)</f>
        <v>0</v>
      </c>
      <c r="BG504" s="225">
        <f>IF(N504="zákl. přenesená",J504,0)</f>
        <v>0</v>
      </c>
      <c r="BH504" s="225">
        <f>IF(N504="sníž. přenesená",J504,0)</f>
        <v>0</v>
      </c>
      <c r="BI504" s="225">
        <f>IF(N504="nulová",J504,0)</f>
        <v>0</v>
      </c>
      <c r="BJ504" s="17" t="s">
        <v>85</v>
      </c>
      <c r="BK504" s="225">
        <f>ROUND(I504*H504,2)</f>
        <v>0</v>
      </c>
      <c r="BL504" s="17" t="s">
        <v>641</v>
      </c>
      <c r="BM504" s="224" t="s">
        <v>713</v>
      </c>
    </row>
    <row r="505" s="13" customFormat="1">
      <c r="A505" s="13"/>
      <c r="B505" s="226"/>
      <c r="C505" s="227"/>
      <c r="D505" s="228" t="s">
        <v>124</v>
      </c>
      <c r="E505" s="229" t="s">
        <v>1</v>
      </c>
      <c r="F505" s="230" t="s">
        <v>714</v>
      </c>
      <c r="G505" s="227"/>
      <c r="H505" s="231">
        <v>1</v>
      </c>
      <c r="I505" s="232"/>
      <c r="J505" s="227"/>
      <c r="K505" s="227"/>
      <c r="L505" s="233"/>
      <c r="M505" s="234"/>
      <c r="N505" s="235"/>
      <c r="O505" s="235"/>
      <c r="P505" s="235"/>
      <c r="Q505" s="235"/>
      <c r="R505" s="235"/>
      <c r="S505" s="235"/>
      <c r="T505" s="23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7" t="s">
        <v>124</v>
      </c>
      <c r="AU505" s="237" t="s">
        <v>85</v>
      </c>
      <c r="AV505" s="13" t="s">
        <v>87</v>
      </c>
      <c r="AW505" s="13" t="s">
        <v>36</v>
      </c>
      <c r="AX505" s="13" t="s">
        <v>85</v>
      </c>
      <c r="AY505" s="237" t="s">
        <v>116</v>
      </c>
    </row>
    <row r="506" s="2" customFormat="1" ht="24.15" customHeight="1">
      <c r="A506" s="38"/>
      <c r="B506" s="39"/>
      <c r="C506" s="212" t="s">
        <v>715</v>
      </c>
      <c r="D506" s="212" t="s">
        <v>118</v>
      </c>
      <c r="E506" s="213" t="s">
        <v>716</v>
      </c>
      <c r="F506" s="214" t="s">
        <v>717</v>
      </c>
      <c r="G506" s="215" t="s">
        <v>182</v>
      </c>
      <c r="H506" s="216">
        <v>1</v>
      </c>
      <c r="I506" s="217"/>
      <c r="J506" s="218">
        <f>ROUND(I506*H506,2)</f>
        <v>0</v>
      </c>
      <c r="K506" s="219"/>
      <c r="L506" s="44"/>
      <c r="M506" s="220" t="s">
        <v>1</v>
      </c>
      <c r="N506" s="221" t="s">
        <v>45</v>
      </c>
      <c r="O506" s="91"/>
      <c r="P506" s="222">
        <f>O506*H506</f>
        <v>0</v>
      </c>
      <c r="Q506" s="222">
        <v>0</v>
      </c>
      <c r="R506" s="222">
        <f>Q506*H506</f>
        <v>0</v>
      </c>
      <c r="S506" s="222">
        <v>0</v>
      </c>
      <c r="T506" s="223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4" t="s">
        <v>641</v>
      </c>
      <c r="AT506" s="224" t="s">
        <v>118</v>
      </c>
      <c r="AU506" s="224" t="s">
        <v>85</v>
      </c>
      <c r="AY506" s="17" t="s">
        <v>116</v>
      </c>
      <c r="BE506" s="225">
        <f>IF(N506="základní",J506,0)</f>
        <v>0</v>
      </c>
      <c r="BF506" s="225">
        <f>IF(N506="snížená",J506,0)</f>
        <v>0</v>
      </c>
      <c r="BG506" s="225">
        <f>IF(N506="zákl. přenesená",J506,0)</f>
        <v>0</v>
      </c>
      <c r="BH506" s="225">
        <f>IF(N506="sníž. přenesená",J506,0)</f>
        <v>0</v>
      </c>
      <c r="BI506" s="225">
        <f>IF(N506="nulová",J506,0)</f>
        <v>0</v>
      </c>
      <c r="BJ506" s="17" t="s">
        <v>85</v>
      </c>
      <c r="BK506" s="225">
        <f>ROUND(I506*H506,2)</f>
        <v>0</v>
      </c>
      <c r="BL506" s="17" t="s">
        <v>641</v>
      </c>
      <c r="BM506" s="224" t="s">
        <v>718</v>
      </c>
    </row>
    <row r="507" s="2" customFormat="1" ht="16.5" customHeight="1">
      <c r="A507" s="38"/>
      <c r="B507" s="39"/>
      <c r="C507" s="212" t="s">
        <v>719</v>
      </c>
      <c r="D507" s="212" t="s">
        <v>118</v>
      </c>
      <c r="E507" s="213" t="s">
        <v>720</v>
      </c>
      <c r="F507" s="214" t="s">
        <v>721</v>
      </c>
      <c r="G507" s="215" t="s">
        <v>182</v>
      </c>
      <c r="H507" s="216">
        <v>1</v>
      </c>
      <c r="I507" s="217"/>
      <c r="J507" s="218">
        <f>ROUND(I507*H507,2)</f>
        <v>0</v>
      </c>
      <c r="K507" s="219"/>
      <c r="L507" s="44"/>
      <c r="M507" s="220" t="s">
        <v>1</v>
      </c>
      <c r="N507" s="221" t="s">
        <v>45</v>
      </c>
      <c r="O507" s="91"/>
      <c r="P507" s="222">
        <f>O507*H507</f>
        <v>0</v>
      </c>
      <c r="Q507" s="222">
        <v>0</v>
      </c>
      <c r="R507" s="222">
        <f>Q507*H507</f>
        <v>0</v>
      </c>
      <c r="S507" s="222">
        <v>0</v>
      </c>
      <c r="T507" s="223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4" t="s">
        <v>641</v>
      </c>
      <c r="AT507" s="224" t="s">
        <v>118</v>
      </c>
      <c r="AU507" s="224" t="s">
        <v>85</v>
      </c>
      <c r="AY507" s="17" t="s">
        <v>116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7" t="s">
        <v>85</v>
      </c>
      <c r="BK507" s="225">
        <f>ROUND(I507*H507,2)</f>
        <v>0</v>
      </c>
      <c r="BL507" s="17" t="s">
        <v>641</v>
      </c>
      <c r="BM507" s="224" t="s">
        <v>722</v>
      </c>
    </row>
    <row r="508" s="2" customFormat="1" ht="21.75" customHeight="1">
      <c r="A508" s="38"/>
      <c r="B508" s="39"/>
      <c r="C508" s="212" t="s">
        <v>723</v>
      </c>
      <c r="D508" s="212" t="s">
        <v>118</v>
      </c>
      <c r="E508" s="213" t="s">
        <v>724</v>
      </c>
      <c r="F508" s="214" t="s">
        <v>725</v>
      </c>
      <c r="G508" s="215" t="s">
        <v>663</v>
      </c>
      <c r="H508" s="216">
        <v>1</v>
      </c>
      <c r="I508" s="217"/>
      <c r="J508" s="218">
        <f>ROUND(I508*H508,2)</f>
        <v>0</v>
      </c>
      <c r="K508" s="219"/>
      <c r="L508" s="44"/>
      <c r="M508" s="220" t="s">
        <v>1</v>
      </c>
      <c r="N508" s="221" t="s">
        <v>45</v>
      </c>
      <c r="O508" s="91"/>
      <c r="P508" s="222">
        <f>O508*H508</f>
        <v>0</v>
      </c>
      <c r="Q508" s="222">
        <v>0</v>
      </c>
      <c r="R508" s="222">
        <f>Q508*H508</f>
        <v>0</v>
      </c>
      <c r="S508" s="222">
        <v>0</v>
      </c>
      <c r="T508" s="223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4" t="s">
        <v>641</v>
      </c>
      <c r="AT508" s="224" t="s">
        <v>118</v>
      </c>
      <c r="AU508" s="224" t="s">
        <v>85</v>
      </c>
      <c r="AY508" s="17" t="s">
        <v>116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7" t="s">
        <v>85</v>
      </c>
      <c r="BK508" s="225">
        <f>ROUND(I508*H508,2)</f>
        <v>0</v>
      </c>
      <c r="BL508" s="17" t="s">
        <v>641</v>
      </c>
      <c r="BM508" s="224" t="s">
        <v>726</v>
      </c>
    </row>
    <row r="509" s="13" customFormat="1">
      <c r="A509" s="13"/>
      <c r="B509" s="226"/>
      <c r="C509" s="227"/>
      <c r="D509" s="228" t="s">
        <v>124</v>
      </c>
      <c r="E509" s="229" t="s">
        <v>1</v>
      </c>
      <c r="F509" s="230" t="s">
        <v>665</v>
      </c>
      <c r="G509" s="227"/>
      <c r="H509" s="231">
        <v>1</v>
      </c>
      <c r="I509" s="232"/>
      <c r="J509" s="227"/>
      <c r="K509" s="227"/>
      <c r="L509" s="233"/>
      <c r="M509" s="234"/>
      <c r="N509" s="235"/>
      <c r="O509" s="235"/>
      <c r="P509" s="235"/>
      <c r="Q509" s="235"/>
      <c r="R509" s="235"/>
      <c r="S509" s="235"/>
      <c r="T509" s="23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7" t="s">
        <v>124</v>
      </c>
      <c r="AU509" s="237" t="s">
        <v>85</v>
      </c>
      <c r="AV509" s="13" t="s">
        <v>87</v>
      </c>
      <c r="AW509" s="13" t="s">
        <v>36</v>
      </c>
      <c r="AX509" s="13" t="s">
        <v>85</v>
      </c>
      <c r="AY509" s="237" t="s">
        <v>116</v>
      </c>
    </row>
    <row r="510" s="2" customFormat="1" ht="21.75" customHeight="1">
      <c r="A510" s="38"/>
      <c r="B510" s="39"/>
      <c r="C510" s="212" t="s">
        <v>727</v>
      </c>
      <c r="D510" s="212" t="s">
        <v>118</v>
      </c>
      <c r="E510" s="213" t="s">
        <v>728</v>
      </c>
      <c r="F510" s="214" t="s">
        <v>729</v>
      </c>
      <c r="G510" s="215" t="s">
        <v>663</v>
      </c>
      <c r="H510" s="216">
        <v>1</v>
      </c>
      <c r="I510" s="217"/>
      <c r="J510" s="218">
        <f>ROUND(I510*H510,2)</f>
        <v>0</v>
      </c>
      <c r="K510" s="219"/>
      <c r="L510" s="44"/>
      <c r="M510" s="220" t="s">
        <v>1</v>
      </c>
      <c r="N510" s="221" t="s">
        <v>45</v>
      </c>
      <c r="O510" s="91"/>
      <c r="P510" s="222">
        <f>O510*H510</f>
        <v>0</v>
      </c>
      <c r="Q510" s="222">
        <v>0</v>
      </c>
      <c r="R510" s="222">
        <f>Q510*H510</f>
        <v>0</v>
      </c>
      <c r="S510" s="222">
        <v>0</v>
      </c>
      <c r="T510" s="223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4" t="s">
        <v>641</v>
      </c>
      <c r="AT510" s="224" t="s">
        <v>118</v>
      </c>
      <c r="AU510" s="224" t="s">
        <v>85</v>
      </c>
      <c r="AY510" s="17" t="s">
        <v>116</v>
      </c>
      <c r="BE510" s="225">
        <f>IF(N510="základní",J510,0)</f>
        <v>0</v>
      </c>
      <c r="BF510" s="225">
        <f>IF(N510="snížená",J510,0)</f>
        <v>0</v>
      </c>
      <c r="BG510" s="225">
        <f>IF(N510="zákl. přenesená",J510,0)</f>
        <v>0</v>
      </c>
      <c r="BH510" s="225">
        <f>IF(N510="sníž. přenesená",J510,0)</f>
        <v>0</v>
      </c>
      <c r="BI510" s="225">
        <f>IF(N510="nulová",J510,0)</f>
        <v>0</v>
      </c>
      <c r="BJ510" s="17" t="s">
        <v>85</v>
      </c>
      <c r="BK510" s="225">
        <f>ROUND(I510*H510,2)</f>
        <v>0</v>
      </c>
      <c r="BL510" s="17" t="s">
        <v>641</v>
      </c>
      <c r="BM510" s="224" t="s">
        <v>730</v>
      </c>
    </row>
    <row r="511" s="13" customFormat="1">
      <c r="A511" s="13"/>
      <c r="B511" s="226"/>
      <c r="C511" s="227"/>
      <c r="D511" s="228" t="s">
        <v>124</v>
      </c>
      <c r="E511" s="229" t="s">
        <v>1</v>
      </c>
      <c r="F511" s="230" t="s">
        <v>665</v>
      </c>
      <c r="G511" s="227"/>
      <c r="H511" s="231">
        <v>1</v>
      </c>
      <c r="I511" s="232"/>
      <c r="J511" s="227"/>
      <c r="K511" s="227"/>
      <c r="L511" s="233"/>
      <c r="M511" s="234"/>
      <c r="N511" s="235"/>
      <c r="O511" s="235"/>
      <c r="P511" s="235"/>
      <c r="Q511" s="235"/>
      <c r="R511" s="235"/>
      <c r="S511" s="235"/>
      <c r="T511" s="23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7" t="s">
        <v>124</v>
      </c>
      <c r="AU511" s="237" t="s">
        <v>85</v>
      </c>
      <c r="AV511" s="13" t="s">
        <v>87</v>
      </c>
      <c r="AW511" s="13" t="s">
        <v>36</v>
      </c>
      <c r="AX511" s="13" t="s">
        <v>85</v>
      </c>
      <c r="AY511" s="237" t="s">
        <v>116</v>
      </c>
    </row>
    <row r="512" s="2" customFormat="1" ht="24.15" customHeight="1">
      <c r="A512" s="38"/>
      <c r="B512" s="39"/>
      <c r="C512" s="212" t="s">
        <v>731</v>
      </c>
      <c r="D512" s="212" t="s">
        <v>118</v>
      </c>
      <c r="E512" s="213" t="s">
        <v>732</v>
      </c>
      <c r="F512" s="214" t="s">
        <v>733</v>
      </c>
      <c r="G512" s="215" t="s">
        <v>663</v>
      </c>
      <c r="H512" s="216">
        <v>1</v>
      </c>
      <c r="I512" s="217"/>
      <c r="J512" s="218">
        <f>ROUND(I512*H512,2)</f>
        <v>0</v>
      </c>
      <c r="K512" s="219"/>
      <c r="L512" s="44"/>
      <c r="M512" s="220" t="s">
        <v>1</v>
      </c>
      <c r="N512" s="221" t="s">
        <v>45</v>
      </c>
      <c r="O512" s="91"/>
      <c r="P512" s="222">
        <f>O512*H512</f>
        <v>0</v>
      </c>
      <c r="Q512" s="222">
        <v>0</v>
      </c>
      <c r="R512" s="222">
        <f>Q512*H512</f>
        <v>0</v>
      </c>
      <c r="S512" s="222">
        <v>0</v>
      </c>
      <c r="T512" s="223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4" t="s">
        <v>679</v>
      </c>
      <c r="AT512" s="224" t="s">
        <v>118</v>
      </c>
      <c r="AU512" s="224" t="s">
        <v>85</v>
      </c>
      <c r="AY512" s="17" t="s">
        <v>116</v>
      </c>
      <c r="BE512" s="225">
        <f>IF(N512="základní",J512,0)</f>
        <v>0</v>
      </c>
      <c r="BF512" s="225">
        <f>IF(N512="snížená",J512,0)</f>
        <v>0</v>
      </c>
      <c r="BG512" s="225">
        <f>IF(N512="zákl. přenesená",J512,0)</f>
        <v>0</v>
      </c>
      <c r="BH512" s="225">
        <f>IF(N512="sníž. přenesená",J512,0)</f>
        <v>0</v>
      </c>
      <c r="BI512" s="225">
        <f>IF(N512="nulová",J512,0)</f>
        <v>0</v>
      </c>
      <c r="BJ512" s="17" t="s">
        <v>85</v>
      </c>
      <c r="BK512" s="225">
        <f>ROUND(I512*H512,2)</f>
        <v>0</v>
      </c>
      <c r="BL512" s="17" t="s">
        <v>679</v>
      </c>
      <c r="BM512" s="224" t="s">
        <v>734</v>
      </c>
    </row>
    <row r="513" s="13" customFormat="1">
      <c r="A513" s="13"/>
      <c r="B513" s="226"/>
      <c r="C513" s="227"/>
      <c r="D513" s="228" t="s">
        <v>124</v>
      </c>
      <c r="E513" s="229" t="s">
        <v>1</v>
      </c>
      <c r="F513" s="230" t="s">
        <v>85</v>
      </c>
      <c r="G513" s="227"/>
      <c r="H513" s="231">
        <v>1</v>
      </c>
      <c r="I513" s="232"/>
      <c r="J513" s="227"/>
      <c r="K513" s="227"/>
      <c r="L513" s="233"/>
      <c r="M513" s="234"/>
      <c r="N513" s="235"/>
      <c r="O513" s="235"/>
      <c r="P513" s="235"/>
      <c r="Q513" s="235"/>
      <c r="R513" s="235"/>
      <c r="S513" s="235"/>
      <c r="T513" s="23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7" t="s">
        <v>124</v>
      </c>
      <c r="AU513" s="237" t="s">
        <v>85</v>
      </c>
      <c r="AV513" s="13" t="s">
        <v>87</v>
      </c>
      <c r="AW513" s="13" t="s">
        <v>36</v>
      </c>
      <c r="AX513" s="13" t="s">
        <v>85</v>
      </c>
      <c r="AY513" s="237" t="s">
        <v>116</v>
      </c>
    </row>
    <row r="514" s="2" customFormat="1" ht="44.25" customHeight="1">
      <c r="A514" s="38"/>
      <c r="B514" s="39"/>
      <c r="C514" s="212" t="s">
        <v>735</v>
      </c>
      <c r="D514" s="212" t="s">
        <v>118</v>
      </c>
      <c r="E514" s="213" t="s">
        <v>736</v>
      </c>
      <c r="F514" s="214" t="s">
        <v>737</v>
      </c>
      <c r="G514" s="215" t="s">
        <v>182</v>
      </c>
      <c r="H514" s="216">
        <v>1</v>
      </c>
      <c r="I514" s="217"/>
      <c r="J514" s="218">
        <f>ROUND(I514*H514,2)</f>
        <v>0</v>
      </c>
      <c r="K514" s="219"/>
      <c r="L514" s="44"/>
      <c r="M514" s="220" t="s">
        <v>1</v>
      </c>
      <c r="N514" s="221" t="s">
        <v>45</v>
      </c>
      <c r="O514" s="91"/>
      <c r="P514" s="222">
        <f>O514*H514</f>
        <v>0</v>
      </c>
      <c r="Q514" s="222">
        <v>0</v>
      </c>
      <c r="R514" s="222">
        <f>Q514*H514</f>
        <v>0</v>
      </c>
      <c r="S514" s="222">
        <v>0</v>
      </c>
      <c r="T514" s="223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4" t="s">
        <v>641</v>
      </c>
      <c r="AT514" s="224" t="s">
        <v>118</v>
      </c>
      <c r="AU514" s="224" t="s">
        <v>85</v>
      </c>
      <c r="AY514" s="17" t="s">
        <v>116</v>
      </c>
      <c r="BE514" s="225">
        <f>IF(N514="základní",J514,0)</f>
        <v>0</v>
      </c>
      <c r="BF514" s="225">
        <f>IF(N514="snížená",J514,0)</f>
        <v>0</v>
      </c>
      <c r="BG514" s="225">
        <f>IF(N514="zákl. přenesená",J514,0)</f>
        <v>0</v>
      </c>
      <c r="BH514" s="225">
        <f>IF(N514="sníž. přenesená",J514,0)</f>
        <v>0</v>
      </c>
      <c r="BI514" s="225">
        <f>IF(N514="nulová",J514,0)</f>
        <v>0</v>
      </c>
      <c r="BJ514" s="17" t="s">
        <v>85</v>
      </c>
      <c r="BK514" s="225">
        <f>ROUND(I514*H514,2)</f>
        <v>0</v>
      </c>
      <c r="BL514" s="17" t="s">
        <v>641</v>
      </c>
      <c r="BM514" s="224" t="s">
        <v>738</v>
      </c>
    </row>
    <row r="515" s="12" customFormat="1" ht="22.8" customHeight="1">
      <c r="A515" s="12"/>
      <c r="B515" s="196"/>
      <c r="C515" s="197"/>
      <c r="D515" s="198" t="s">
        <v>79</v>
      </c>
      <c r="E515" s="210" t="s">
        <v>739</v>
      </c>
      <c r="F515" s="210" t="s">
        <v>740</v>
      </c>
      <c r="G515" s="197"/>
      <c r="H515" s="197"/>
      <c r="I515" s="200"/>
      <c r="J515" s="211">
        <f>BK515</f>
        <v>0</v>
      </c>
      <c r="K515" s="197"/>
      <c r="L515" s="202"/>
      <c r="M515" s="203"/>
      <c r="N515" s="204"/>
      <c r="O515" s="204"/>
      <c r="P515" s="205">
        <f>SUM(P516:P517)</f>
        <v>0</v>
      </c>
      <c r="Q515" s="204"/>
      <c r="R515" s="205">
        <f>SUM(R516:R517)</f>
        <v>0</v>
      </c>
      <c r="S515" s="204"/>
      <c r="T515" s="206">
        <f>SUM(T516:T517)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7" t="s">
        <v>137</v>
      </c>
      <c r="AT515" s="208" t="s">
        <v>79</v>
      </c>
      <c r="AU515" s="208" t="s">
        <v>85</v>
      </c>
      <c r="AY515" s="207" t="s">
        <v>116</v>
      </c>
      <c r="BK515" s="209">
        <f>SUM(BK516:BK517)</f>
        <v>0</v>
      </c>
    </row>
    <row r="516" s="2" customFormat="1" ht="16.5" customHeight="1">
      <c r="A516" s="38"/>
      <c r="B516" s="39"/>
      <c r="C516" s="212" t="s">
        <v>741</v>
      </c>
      <c r="D516" s="212" t="s">
        <v>118</v>
      </c>
      <c r="E516" s="213" t="s">
        <v>742</v>
      </c>
      <c r="F516" s="214" t="s">
        <v>743</v>
      </c>
      <c r="G516" s="215" t="s">
        <v>744</v>
      </c>
      <c r="H516" s="216">
        <v>1</v>
      </c>
      <c r="I516" s="217"/>
      <c r="J516" s="218">
        <f>ROUND(I516*H516,2)</f>
        <v>0</v>
      </c>
      <c r="K516" s="219"/>
      <c r="L516" s="44"/>
      <c r="M516" s="220" t="s">
        <v>1</v>
      </c>
      <c r="N516" s="221" t="s">
        <v>45</v>
      </c>
      <c r="O516" s="91"/>
      <c r="P516" s="222">
        <f>O516*H516</f>
        <v>0</v>
      </c>
      <c r="Q516" s="222">
        <v>0</v>
      </c>
      <c r="R516" s="222">
        <f>Q516*H516</f>
        <v>0</v>
      </c>
      <c r="S516" s="222">
        <v>0</v>
      </c>
      <c r="T516" s="223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4" t="s">
        <v>641</v>
      </c>
      <c r="AT516" s="224" t="s">
        <v>118</v>
      </c>
      <c r="AU516" s="224" t="s">
        <v>87</v>
      </c>
      <c r="AY516" s="17" t="s">
        <v>116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7" t="s">
        <v>85</v>
      </c>
      <c r="BK516" s="225">
        <f>ROUND(I516*H516,2)</f>
        <v>0</v>
      </c>
      <c r="BL516" s="17" t="s">
        <v>641</v>
      </c>
      <c r="BM516" s="224" t="s">
        <v>745</v>
      </c>
    </row>
    <row r="517" s="2" customFormat="1">
      <c r="A517" s="38"/>
      <c r="B517" s="39"/>
      <c r="C517" s="40"/>
      <c r="D517" s="228" t="s">
        <v>746</v>
      </c>
      <c r="E517" s="40"/>
      <c r="F517" s="270" t="s">
        <v>747</v>
      </c>
      <c r="G517" s="40"/>
      <c r="H517" s="40"/>
      <c r="I517" s="271"/>
      <c r="J517" s="40"/>
      <c r="K517" s="40"/>
      <c r="L517" s="44"/>
      <c r="M517" s="272"/>
      <c r="N517" s="273"/>
      <c r="O517" s="274"/>
      <c r="P517" s="274"/>
      <c r="Q517" s="274"/>
      <c r="R517" s="274"/>
      <c r="S517" s="274"/>
      <c r="T517" s="275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746</v>
      </c>
      <c r="AU517" s="17" t="s">
        <v>87</v>
      </c>
    </row>
    <row r="518" s="2" customFormat="1" ht="6.96" customHeight="1">
      <c r="A518" s="38"/>
      <c r="B518" s="66"/>
      <c r="C518" s="67"/>
      <c r="D518" s="67"/>
      <c r="E518" s="67"/>
      <c r="F518" s="67"/>
      <c r="G518" s="67"/>
      <c r="H518" s="67"/>
      <c r="I518" s="67"/>
      <c r="J518" s="67"/>
      <c r="K518" s="67"/>
      <c r="L518" s="44"/>
      <c r="M518" s="38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</row>
  </sheetData>
  <sheetProtection sheet="1" autoFilter="0" formatColumns="0" formatRows="0" objects="1" scenarios="1" spinCount="100000" saltValue="gNeAS4LLC9n6uSfhb82huCPTzCZBAoZ5wibag0jNWZ7EQixutp0UtwgTjfhU7XRd59hlDUEwRKsS0a9uNgMK5Q==" hashValue="c6fMPEF7Sdb5gKb6sCqYvfngDsF/3Np8O/Am2rUwaLx9AVFR28Qpt7kVhntc8EoOMMvq18Zj3vOYdGwKNyf2JA==" algorithmName="SHA-512" password="CC35"/>
  <autoFilter ref="C118:K517"/>
  <mergeCells count="6">
    <mergeCell ref="E7:H7"/>
    <mergeCell ref="E16:H16"/>
    <mergeCell ref="E25:H25"/>
    <mergeCell ref="E85:H85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2022-05-09T10:04:44Z</dcterms:created>
  <dcterms:modified xsi:type="dcterms:W3CDTF">2022-05-09T10:04:49Z</dcterms:modified>
</cp:coreProperties>
</file>